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B16C397-2E12-4E39-867A-6C0567950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Sayfa1!$C$4:$AA$54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B1" i="1" l="1"/>
  <c r="C27" i="1"/>
  <c r="AM27" i="1" s="1"/>
  <c r="C26" i="1"/>
  <c r="AM26" i="1" s="1"/>
  <c r="C25" i="1"/>
  <c r="AM25" i="1" s="1"/>
  <c r="C24" i="1"/>
  <c r="AM24" i="1" s="1"/>
  <c r="C23" i="1"/>
  <c r="AM23" i="1" s="1"/>
  <c r="C22" i="1"/>
  <c r="AM22" i="1" s="1"/>
  <c r="C21" i="1"/>
  <c r="AM21" i="1" s="1"/>
  <c r="C19" i="1"/>
  <c r="AM19" i="1" s="1"/>
  <c r="C18" i="1"/>
  <c r="AM18" i="1" s="1"/>
  <c r="C17" i="1"/>
  <c r="AM17" i="1" s="1"/>
  <c r="C15" i="1"/>
  <c r="AM15" i="1" s="1"/>
  <c r="AE27" i="1"/>
  <c r="AE26" i="1"/>
  <c r="AQ26" i="1" s="1"/>
  <c r="AE25" i="1"/>
  <c r="AE24" i="1"/>
  <c r="AQ24" i="1" s="1"/>
  <c r="AE23" i="1"/>
  <c r="AE22" i="1"/>
  <c r="AQ22" i="1" s="1"/>
  <c r="AE21" i="1"/>
  <c r="AE20" i="1"/>
  <c r="AQ20" i="1" s="1"/>
  <c r="AE19" i="1"/>
  <c r="AE18" i="1"/>
  <c r="AQ18" i="1" s="1"/>
  <c r="AE17" i="1"/>
  <c r="AE16" i="1"/>
  <c r="AQ16" i="1" s="1"/>
  <c r="AE15" i="1"/>
  <c r="AR29" i="1"/>
  <c r="AQ29" i="1"/>
  <c r="AP29" i="1"/>
  <c r="AO29" i="1"/>
  <c r="AN29" i="1"/>
  <c r="AM29" i="1"/>
  <c r="AR28" i="1"/>
  <c r="AQ28" i="1"/>
  <c r="AP28" i="1"/>
  <c r="AO28" i="1"/>
  <c r="AN28" i="1"/>
  <c r="AM28" i="1"/>
  <c r="AP27" i="1"/>
  <c r="AO27" i="1"/>
  <c r="AN27" i="1"/>
  <c r="AP26" i="1"/>
  <c r="AO26" i="1"/>
  <c r="AN26" i="1"/>
  <c r="AP25" i="1"/>
  <c r="AO25" i="1"/>
  <c r="AN25" i="1"/>
  <c r="AP24" i="1"/>
  <c r="AO24" i="1"/>
  <c r="AN24" i="1"/>
  <c r="AP23" i="1"/>
  <c r="AO23" i="1"/>
  <c r="AN23" i="1"/>
  <c r="AP22" i="1"/>
  <c r="AO22" i="1"/>
  <c r="AN22" i="1"/>
  <c r="AP21" i="1"/>
  <c r="AO21" i="1"/>
  <c r="AN21" i="1"/>
  <c r="AP20" i="1"/>
  <c r="AO20" i="1"/>
  <c r="AN20" i="1"/>
  <c r="AP19" i="1"/>
  <c r="AO19" i="1"/>
  <c r="AN19" i="1"/>
  <c r="AP18" i="1"/>
  <c r="AO18" i="1"/>
  <c r="AN18" i="1"/>
  <c r="AP17" i="1"/>
  <c r="AO17" i="1"/>
  <c r="AN17" i="1"/>
  <c r="AP16" i="1"/>
  <c r="AO16" i="1"/>
  <c r="AN16" i="1"/>
  <c r="AP15" i="1"/>
  <c r="AO15" i="1"/>
  <c r="AN15" i="1"/>
  <c r="AH27" i="1"/>
  <c r="AJ27" i="1"/>
  <c r="AK26" i="1"/>
  <c r="AK25" i="1"/>
  <c r="AJ25" i="1"/>
  <c r="AH25" i="1"/>
  <c r="AG25" i="1"/>
  <c r="AI25" i="1"/>
  <c r="AK24" i="1"/>
  <c r="AH24" i="1"/>
  <c r="AG24" i="1"/>
  <c r="AI24" i="1"/>
  <c r="AH23" i="1"/>
  <c r="AJ23" i="1"/>
  <c r="AK22" i="1"/>
  <c r="AK21" i="1"/>
  <c r="AJ21" i="1"/>
  <c r="AH21" i="1"/>
  <c r="AG21" i="1"/>
  <c r="AI21" i="1"/>
  <c r="AK20" i="1"/>
  <c r="AH20" i="1"/>
  <c r="AG20" i="1"/>
  <c r="AI20" i="1"/>
  <c r="AH19" i="1"/>
  <c r="AJ19" i="1"/>
  <c r="AK18" i="1"/>
  <c r="AK17" i="1"/>
  <c r="AJ17" i="1"/>
  <c r="AH17" i="1"/>
  <c r="AG17" i="1"/>
  <c r="AI17" i="1"/>
  <c r="AK16" i="1"/>
  <c r="AG16" i="1"/>
  <c r="AI16" i="1"/>
  <c r="AH15" i="1"/>
  <c r="AJ15" i="1"/>
  <c r="AF25" i="1" l="1"/>
  <c r="AR25" i="1" s="1"/>
  <c r="AF23" i="1"/>
  <c r="AR23" i="1" s="1"/>
  <c r="C16" i="1"/>
  <c r="AM16" i="1" s="1"/>
  <c r="AD25" i="1"/>
  <c r="AC25" i="1" s="1"/>
  <c r="AF21" i="1"/>
  <c r="AR21" i="1" s="1"/>
  <c r="AD21" i="1"/>
  <c r="AC21" i="1" s="1"/>
  <c r="AD17" i="1"/>
  <c r="AC17" i="1" s="1"/>
  <c r="AF17" i="1"/>
  <c r="AR17" i="1" s="1"/>
  <c r="C20" i="1"/>
  <c r="AM20" i="1" s="1"/>
  <c r="AQ15" i="1"/>
  <c r="AQ17" i="1"/>
  <c r="AQ19" i="1"/>
  <c r="AQ21" i="1"/>
  <c r="AQ23" i="1"/>
  <c r="AQ25" i="1"/>
  <c r="AQ27" i="1"/>
  <c r="AG15" i="1"/>
  <c r="AK15" i="1"/>
  <c r="AK19" i="1"/>
  <c r="AH22" i="1"/>
  <c r="AG23" i="1"/>
  <c r="AK23" i="1"/>
  <c r="AH26" i="1"/>
  <c r="AK27" i="1"/>
  <c r="AI18" i="1"/>
  <c r="AI22" i="1"/>
  <c r="AI26" i="1"/>
  <c r="AI15" i="1"/>
  <c r="AH16" i="1"/>
  <c r="AI19" i="1"/>
  <c r="AI23" i="1"/>
  <c r="AD23" i="1" s="1"/>
  <c r="AC23" i="1" s="1"/>
  <c r="AI27" i="1"/>
  <c r="AG18" i="1"/>
  <c r="AG22" i="1"/>
  <c r="AG26" i="1"/>
  <c r="AG19" i="1" l="1"/>
  <c r="AD19" i="1" s="1"/>
  <c r="AC19" i="1" s="1"/>
  <c r="AF19" i="1"/>
  <c r="AR19" i="1" s="1"/>
  <c r="AD15" i="1"/>
  <c r="AC15" i="1" s="1"/>
  <c r="AG27" i="1"/>
  <c r="AD27" i="1" s="1"/>
  <c r="AC27" i="1" s="1"/>
  <c r="AF27" i="1"/>
  <c r="AR27" i="1" s="1"/>
  <c r="AF15" i="1"/>
  <c r="AR15" i="1" s="1"/>
  <c r="AF26" i="1"/>
  <c r="AR26" i="1" s="1"/>
  <c r="AJ26" i="1"/>
  <c r="AD26" i="1" s="1"/>
  <c r="AC26" i="1" s="1"/>
  <c r="AJ18" i="1"/>
  <c r="AF18" i="1"/>
  <c r="AR18" i="1" s="1"/>
  <c r="M28" i="1"/>
  <c r="M2" i="1" s="1"/>
  <c r="AH18" i="1"/>
  <c r="AJ24" i="1"/>
  <c r="AD24" i="1" s="1"/>
  <c r="AC24" i="1" s="1"/>
  <c r="AF24" i="1"/>
  <c r="AR24" i="1" s="1"/>
  <c r="AF20" i="1"/>
  <c r="AR20" i="1" s="1"/>
  <c r="AJ20" i="1"/>
  <c r="AD20" i="1" s="1"/>
  <c r="AC20" i="1" s="1"/>
  <c r="Q28" i="1"/>
  <c r="Q2" i="1" s="1"/>
  <c r="AJ16" i="1"/>
  <c r="AD16" i="1" s="1"/>
  <c r="AC16" i="1" s="1"/>
  <c r="AF16" i="1"/>
  <c r="AR16" i="1" s="1"/>
  <c r="AJ22" i="1"/>
  <c r="AD22" i="1" s="1"/>
  <c r="AC22" i="1" s="1"/>
  <c r="AF22" i="1"/>
  <c r="AR22" i="1" s="1"/>
  <c r="K28" i="1"/>
  <c r="K2" i="1" s="1"/>
  <c r="O28" i="1"/>
  <c r="O2" i="1" s="1"/>
  <c r="S28" i="1"/>
  <c r="S2" i="1" s="1"/>
  <c r="AD18" i="1" l="1"/>
  <c r="AC18" i="1" s="1"/>
  <c r="J31" i="1"/>
  <c r="N1" i="1" s="1"/>
  <c r="R1" i="1" l="1"/>
  <c r="P1" i="1"/>
  <c r="J1" i="1"/>
  <c r="L1" i="1"/>
</calcChain>
</file>

<file path=xl/sharedStrings.xml><?xml version="1.0" encoding="utf-8"?>
<sst xmlns="http://schemas.openxmlformats.org/spreadsheetml/2006/main" count="57" uniqueCount="35">
  <si>
    <t>:</t>
  </si>
  <si>
    <t>Yapılan İş / Mal / Hizmetin Adı, Niteliği</t>
  </si>
  <si>
    <t>Alım ve Yetkilendirilen Görevlilere İlişkin
Onay Belgesi / Görevlendirme Onayı Tarih ve No.su</t>
  </si>
  <si>
    <t>Mal / Hizmet / Yapım İşi</t>
  </si>
  <si>
    <t>MİKTAR</t>
  </si>
  <si>
    <t>Kişi / Firmalar ve Fiyat Teklifleri</t>
  </si>
  <si>
    <t>Birim Fiyat(TL)</t>
  </si>
  <si>
    <t>Toplam Fiyat</t>
  </si>
  <si>
    <t>GENEL TOPLAM</t>
  </si>
  <si>
    <t xml:space="preserve"> </t>
  </si>
  <si>
    <t>Uygun Görülen Kişi / Firma / Firmalar</t>
  </si>
  <si>
    <t>Adı</t>
  </si>
  <si>
    <t>Adres</t>
  </si>
  <si>
    <t>Teklif  Ettiği Fiyat</t>
  </si>
  <si>
    <t xml:space="preserve">tarafımızca değerlendirilerek yukarıda adı ve adresleri belirtilen kişi / firma / firmalardan alım yapılması uygun görülmüştür. </t>
  </si>
  <si>
    <t xml:space="preserve"> Piyasa Fiyat Araştırması Görevlisi / Görevlileri</t>
  </si>
  <si>
    <t>Adı Soyadı:</t>
  </si>
  <si>
    <t>Unvanı:</t>
  </si>
  <si>
    <t>İmzası:</t>
  </si>
  <si>
    <t>...............................</t>
  </si>
  <si>
    <t>……………………………</t>
  </si>
  <si>
    <t>U Y G U N D U R</t>
  </si>
  <si>
    <t>* Piyasa fiyat araştırması yapılacak kişi / firma, yer sayısına ihale yetkilisi karar verebilecektir.</t>
  </si>
  <si>
    <t>* Piyasa fiyat araştırması için görevlendirilecek personelin sayısına ihale yetkilisi karar verebilecektir.</t>
  </si>
  <si>
    <t>S.No</t>
  </si>
  <si>
    <t>CİNSİ</t>
  </si>
  <si>
    <t>MİKTARI</t>
  </si>
  <si>
    <t>B.FİYATI</t>
  </si>
  <si>
    <t>TUTARI</t>
  </si>
  <si>
    <t xml:space="preserve">         4734 sayılı Kamu İhale Kanununun ilgili hükümleri doğrultusunda yapılacak alımlara ilişkin yapılan piyasa araştırmasında firmalarca / kişilerce teklif  edilen fiyatlar  tarafımca /</t>
  </si>
  <si>
    <t>….................................................................................................DAİRE BAŞKANLIĞI</t>
  </si>
  <si>
    <t>T.C.
AMASYA ÜNİVERSİTESİ</t>
  </si>
  <si>
    <t xml:space="preserve">                  PİYASA FİYAT ARAŞTIRMASI TUTANAĞI</t>
  </si>
  <si>
    <t>……../……./20…..</t>
  </si>
  <si>
    <t>KYS-FRM-069/00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</si>
</sst>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TL&quot;"/>
  </numFmts>
  <fonts count="2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  <charset val="162"/>
    </font>
    <font>
      <sz val="9"/>
      <name val="Arial"/>
      <family val="2"/>
      <charset val="162"/>
    </font>
    <font>
      <sz val="9"/>
      <color indexed="12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10"/>
      <color indexed="8"/>
      <name val="Arial Tur"/>
      <charset val="162"/>
    </font>
    <font>
      <b/>
      <sz val="8"/>
      <color indexed="8"/>
      <name val="Times New Roman"/>
      <family val="1"/>
      <charset val="162"/>
    </font>
    <font>
      <b/>
      <sz val="8"/>
      <color indexed="12"/>
      <name val="Times New Roman"/>
      <family val="1"/>
      <charset val="162"/>
    </font>
    <font>
      <b/>
      <sz val="10"/>
      <color indexed="8"/>
      <name val="Arial Unicode MS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  <charset val="162"/>
    </font>
    <font>
      <sz val="7"/>
      <color indexed="12"/>
      <name val="Arial"/>
      <family val="2"/>
      <charset val="162"/>
    </font>
    <font>
      <sz val="11"/>
      <color theme="1"/>
      <name val="Arial Black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2" borderId="0" xfId="0" applyFont="1" applyFill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5" xfId="0" applyFont="1" applyFill="1" applyBorder="1" applyProtection="1"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4" fontId="8" fillId="3" borderId="19" xfId="0" applyNumberFormat="1" applyFont="1" applyFill="1" applyBorder="1" applyAlignment="1" applyProtection="1">
      <alignment vertical="center"/>
      <protection locked="0"/>
    </xf>
    <xf numFmtId="4" fontId="9" fillId="2" borderId="18" xfId="0" applyNumberFormat="1" applyFont="1" applyFill="1" applyBorder="1" applyAlignment="1" applyProtection="1">
      <alignment vertical="center"/>
      <protection hidden="1"/>
    </xf>
    <xf numFmtId="4" fontId="8" fillId="3" borderId="20" xfId="0" applyNumberFormat="1" applyFont="1" applyFill="1" applyBorder="1" applyAlignment="1" applyProtection="1">
      <alignment vertical="center"/>
      <protection locked="0"/>
    </xf>
    <xf numFmtId="4" fontId="9" fillId="2" borderId="21" xfId="0" applyNumberFormat="1" applyFont="1" applyFill="1" applyBorder="1" applyAlignment="1" applyProtection="1">
      <alignment horizontal="right" vertical="center"/>
      <protection hidden="1"/>
    </xf>
    <xf numFmtId="4" fontId="9" fillId="2" borderId="22" xfId="0" applyNumberFormat="1" applyFont="1" applyFill="1" applyBorder="1" applyAlignment="1" applyProtection="1">
      <alignment vertical="center"/>
      <protection hidden="1"/>
    </xf>
    <xf numFmtId="4" fontId="9" fillId="2" borderId="20" xfId="0" applyNumberFormat="1" applyFont="1" applyFill="1" applyBorder="1" applyAlignment="1" applyProtection="1">
      <alignment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4" fontId="8" fillId="3" borderId="23" xfId="0" applyNumberFormat="1" applyFont="1" applyFill="1" applyBorder="1" applyAlignment="1" applyProtection="1">
      <alignment vertical="center"/>
      <protection locked="0"/>
    </xf>
    <xf numFmtId="4" fontId="9" fillId="2" borderId="27" xfId="0" applyNumberFormat="1" applyFont="1" applyFill="1" applyBorder="1" applyAlignment="1" applyProtection="1">
      <alignment vertical="center"/>
      <protection hidden="1"/>
    </xf>
    <xf numFmtId="4" fontId="8" fillId="3" borderId="28" xfId="0" applyNumberFormat="1" applyFont="1" applyFill="1" applyBorder="1" applyAlignment="1" applyProtection="1">
      <alignment vertical="center"/>
      <protection locked="0"/>
    </xf>
    <xf numFmtId="4" fontId="9" fillId="2" borderId="27" xfId="0" applyNumberFormat="1" applyFont="1" applyFill="1" applyBorder="1" applyAlignment="1" applyProtection="1">
      <alignment horizontal="right" vertical="center"/>
      <protection hidden="1"/>
    </xf>
    <xf numFmtId="4" fontId="9" fillId="2" borderId="28" xfId="0" applyNumberFormat="1" applyFont="1" applyFill="1" applyBorder="1" applyAlignment="1" applyProtection="1">
      <alignment vertical="center"/>
      <protection hidden="1"/>
    </xf>
    <xf numFmtId="4" fontId="11" fillId="2" borderId="29" xfId="0" applyNumberFormat="1" applyFont="1" applyFill="1" applyBorder="1" applyAlignment="1" applyProtection="1">
      <alignment horizontal="right" vertical="center"/>
      <protection hidden="1"/>
    </xf>
    <xf numFmtId="4" fontId="11" fillId="2" borderId="30" xfId="0" applyNumberFormat="1" applyFont="1" applyFill="1" applyBorder="1" applyAlignment="1" applyProtection="1">
      <alignment horizontal="right" vertical="center"/>
      <protection hidden="1"/>
    </xf>
    <xf numFmtId="4" fontId="11" fillId="2" borderId="31" xfId="0" applyNumberFormat="1" applyFont="1" applyFill="1" applyBorder="1" applyAlignment="1" applyProtection="1">
      <alignment horizontal="right" vertical="center"/>
      <protection hidden="1"/>
    </xf>
    <xf numFmtId="4" fontId="11" fillId="2" borderId="29" xfId="0" applyNumberFormat="1" applyFont="1" applyFill="1" applyBorder="1" applyAlignment="1" applyProtection="1">
      <alignment vertical="center"/>
      <protection hidden="1"/>
    </xf>
    <xf numFmtId="4" fontId="11" fillId="2" borderId="32" xfId="0" applyNumberFormat="1" applyFont="1" applyFill="1" applyBorder="1" applyAlignment="1" applyProtection="1">
      <alignment horizontal="right" vertical="center"/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5" xfId="0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center"/>
      <protection hidden="1"/>
    </xf>
    <xf numFmtId="14" fontId="16" fillId="0" borderId="0" xfId="0" applyNumberFormat="1" applyFont="1" applyAlignment="1" applyProtection="1">
      <alignment horizontal="lef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14" fontId="0" fillId="2" borderId="0" xfId="0" applyNumberFormat="1" applyFill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12" xfId="0" applyFill="1" applyBorder="1" applyProtection="1">
      <protection hidden="1"/>
    </xf>
    <xf numFmtId="4" fontId="18" fillId="0" borderId="0" xfId="0" applyNumberFormat="1" applyFont="1" applyAlignment="1" applyProtection="1">
      <alignment horizontal="center" shrinkToFit="1"/>
      <protection hidden="1"/>
    </xf>
    <xf numFmtId="0" fontId="18" fillId="0" borderId="0" xfId="0" applyFont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4" fontId="5" fillId="0" borderId="0" xfId="0" applyNumberFormat="1" applyFont="1" applyAlignment="1" applyProtection="1">
      <alignment horizontal="center" shrinkToFit="1"/>
      <protection hidden="1"/>
    </xf>
    <xf numFmtId="4" fontId="0" fillId="5" borderId="0" xfId="0" applyNumberFormat="1" applyFill="1" applyProtection="1">
      <protection hidden="1"/>
    </xf>
    <xf numFmtId="0" fontId="0" fillId="0" borderId="0" xfId="0" applyAlignment="1" applyProtection="1">
      <alignment shrinkToFit="1"/>
      <protection hidden="1"/>
    </xf>
    <xf numFmtId="4" fontId="0" fillId="0" borderId="0" xfId="0" applyNumberFormat="1" applyAlignment="1" applyProtection="1">
      <alignment shrinkToFit="1"/>
      <protection hidden="1"/>
    </xf>
    <xf numFmtId="0" fontId="0" fillId="4" borderId="46" xfId="0" applyFill="1" applyBorder="1" applyProtection="1">
      <protection hidden="1"/>
    </xf>
    <xf numFmtId="4" fontId="0" fillId="4" borderId="46" xfId="0" applyNumberFormat="1" applyFill="1" applyBorder="1" applyProtection="1">
      <protection hidden="1"/>
    </xf>
    <xf numFmtId="0" fontId="0" fillId="4" borderId="47" xfId="0" applyFill="1" applyBorder="1" applyProtection="1">
      <protection hidden="1"/>
    </xf>
    <xf numFmtId="4" fontId="0" fillId="4" borderId="47" xfId="0" applyNumberFormat="1" applyFill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6" fillId="2" borderId="14" xfId="0" applyFont="1" applyFill="1" applyBorder="1" applyAlignment="1" applyProtection="1">
      <alignment vertical="center" wrapText="1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9" fillId="2" borderId="18" xfId="0" applyFont="1" applyFill="1" applyBorder="1" applyAlignment="1" applyProtection="1">
      <alignment vertical="center"/>
      <protection locked="0"/>
    </xf>
    <xf numFmtId="0" fontId="20" fillId="0" borderId="0" xfId="0" applyFont="1" applyProtection="1">
      <protection hidden="1"/>
    </xf>
    <xf numFmtId="4" fontId="9" fillId="2" borderId="2" xfId="0" applyNumberFormat="1" applyFont="1" applyFill="1" applyBorder="1" applyAlignment="1" applyProtection="1">
      <alignment vertical="center"/>
      <protection hidden="1"/>
    </xf>
    <xf numFmtId="4" fontId="9" fillId="2" borderId="24" xfId="0" applyNumberFormat="1" applyFont="1" applyFill="1" applyBorder="1" applyAlignment="1" applyProtection="1">
      <alignment vertical="center"/>
      <protection hidden="1"/>
    </xf>
    <xf numFmtId="4" fontId="11" fillId="2" borderId="52" xfId="0" applyNumberFormat="1" applyFont="1" applyFill="1" applyBorder="1" applyAlignment="1" applyProtection="1">
      <alignment horizontal="right" vertical="center"/>
      <protection hidden="1"/>
    </xf>
    <xf numFmtId="0" fontId="0" fillId="0" borderId="55" xfId="0" applyBorder="1" applyProtection="1"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0" fontId="1" fillId="2" borderId="4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 vertical="top"/>
      <protection hidden="1"/>
    </xf>
    <xf numFmtId="0" fontId="1" fillId="2" borderId="5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14" fontId="4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49" fontId="0" fillId="2" borderId="4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10" fillId="2" borderId="8" xfId="0" applyFont="1" applyFill="1" applyBorder="1" applyAlignment="1" applyProtection="1">
      <alignment horizontal="right"/>
      <protection hidden="1"/>
    </xf>
    <xf numFmtId="0" fontId="0" fillId="0" borderId="9" xfId="0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right"/>
      <protection hidden="1"/>
    </xf>
    <xf numFmtId="49" fontId="10" fillId="2" borderId="6" xfId="0" applyNumberFormat="1" applyFont="1" applyFill="1" applyBorder="1" applyAlignment="1" applyProtection="1">
      <alignment horizontal="center" vertical="center"/>
      <protection hidden="1"/>
    </xf>
    <xf numFmtId="49" fontId="10" fillId="2" borderId="7" xfId="0" applyNumberFormat="1" applyFont="1" applyFill="1" applyBorder="1" applyAlignment="1" applyProtection="1">
      <alignment horizontal="center" vertical="center"/>
      <protection hidden="1"/>
    </xf>
    <xf numFmtId="49" fontId="10" fillId="2" borderId="1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2" fontId="0" fillId="2" borderId="29" xfId="0" applyNumberFormat="1" applyFill="1" applyBorder="1" applyAlignment="1" applyProtection="1">
      <alignment horizontal="center" vertical="center"/>
      <protection hidden="1"/>
    </xf>
    <xf numFmtId="2" fontId="0" fillId="2" borderId="31" xfId="0" applyNumberFormat="1" applyFill="1" applyBorder="1" applyAlignment="1" applyProtection="1">
      <alignment horizontal="center" vertical="center"/>
      <protection hidden="1"/>
    </xf>
    <xf numFmtId="2" fontId="0" fillId="2" borderId="53" xfId="0" applyNumberFormat="1" applyFill="1" applyBorder="1" applyAlignment="1" applyProtection="1">
      <alignment horizontal="center" vertical="center"/>
      <protection hidden="1"/>
    </xf>
    <xf numFmtId="2" fontId="0" fillId="2" borderId="54" xfId="0" applyNumberFormat="1" applyFill="1" applyBorder="1" applyAlignment="1" applyProtection="1">
      <alignment horizontal="center" vertical="center"/>
      <protection hidden="1"/>
    </xf>
    <xf numFmtId="0" fontId="0" fillId="2" borderId="36" xfId="0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 wrapText="1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 wrapText="1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0" fillId="0" borderId="42" xfId="0" applyBorder="1" applyProtection="1">
      <protection hidden="1"/>
    </xf>
    <xf numFmtId="0" fontId="0" fillId="0" borderId="4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2" xfId="0" applyBorder="1" applyProtection="1"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0" fillId="0" borderId="42" xfId="0" applyBorder="1" applyAlignment="1" applyProtection="1">
      <alignment horizontal="left" vertical="center" wrapText="1"/>
      <protection hidden="1"/>
    </xf>
    <xf numFmtId="0" fontId="0" fillId="0" borderId="44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48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49" xfId="0" applyBorder="1" applyAlignment="1" applyProtection="1">
      <alignment vertical="center" wrapText="1"/>
      <protection hidden="1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164" fontId="15" fillId="0" borderId="45" xfId="0" applyNumberFormat="1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0" fillId="0" borderId="5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0" xfId="0" applyFill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left"/>
      <protection hidden="1"/>
    </xf>
    <xf numFmtId="0" fontId="0" fillId="4" borderId="34" xfId="0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0" fillId="0" borderId="0" xfId="0"/>
    <xf numFmtId="0" fontId="0" fillId="0" borderId="6" xfId="0" applyBorder="1"/>
    <xf numFmtId="0" fontId="0" fillId="0" borderId="7" xfId="0" applyBorder="1"/>
    <xf numFmtId="0" fontId="0" fillId="6" borderId="0" xfId="0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15"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35"/>
        </patternFill>
      </fill>
    </dxf>
    <dxf>
      <font>
        <b/>
        <i val="0"/>
        <condense val="0"/>
        <extend val="0"/>
      </font>
      <fill>
        <patternFill>
          <bgColor indexed="35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R56"/>
  <sheetViews>
    <sheetView showZeros="0" tabSelected="1" topLeftCell="C25" zoomScaleNormal="100" workbookViewId="0">
      <selection activeCell="C54" sqref="C54:E54"/>
    </sheetView>
  </sheetViews>
  <sheetFormatPr defaultColWidth="0" defaultRowHeight="15" zeroHeight="1"/>
  <cols>
    <col min="1" max="1" width="0" style="39" hidden="1" customWidth="1"/>
    <col min="2" max="2" width="10.140625" style="39" hidden="1" customWidth="1"/>
    <col min="3" max="3" width="5.140625" style="39" customWidth="1"/>
    <col min="4" max="4" width="9.140625" style="39" customWidth="1"/>
    <col min="5" max="5" width="10" style="39" customWidth="1"/>
    <col min="6" max="6" width="7" style="39" customWidth="1"/>
    <col min="7" max="7" width="25.42578125" style="39" customWidth="1"/>
    <col min="8" max="8" width="4.28515625" style="39" customWidth="1"/>
    <col min="9" max="9" width="6.5703125" style="39" customWidth="1"/>
    <col min="10" max="11" width="10.85546875" style="39" customWidth="1"/>
    <col min="12" max="12" width="11.5703125" style="39" customWidth="1"/>
    <col min="13" max="13" width="10.85546875" style="39" customWidth="1"/>
    <col min="14" max="14" width="11.42578125" style="39" customWidth="1"/>
    <col min="15" max="15" width="11" style="39" customWidth="1"/>
    <col min="16" max="16" width="10.28515625" style="39" customWidth="1"/>
    <col min="17" max="18" width="10.85546875" style="39" customWidth="1"/>
    <col min="19" max="19" width="11.5703125" style="39" customWidth="1"/>
    <col min="20" max="20" width="10.42578125" style="39" customWidth="1"/>
    <col min="21" max="21" width="1.85546875" style="39" hidden="1" customWidth="1"/>
    <col min="22" max="26" width="0" style="39" hidden="1" customWidth="1"/>
    <col min="27" max="27" width="1.85546875" style="39" customWidth="1"/>
    <col min="28" max="28" width="4.140625" style="62" customWidth="1"/>
    <col min="29" max="44" width="0" style="39" hidden="1" customWidth="1"/>
    <col min="45" max="16384" width="9.140625" style="39" hidden="1"/>
  </cols>
  <sheetData>
    <row r="1" spans="2:44" hidden="1">
      <c r="B1" s="57">
        <f ca="1">TODAY()</f>
        <v>46140</v>
      </c>
      <c r="J1" s="202">
        <f>IF(J12=$J$31,1,"")</f>
        <v>1</v>
      </c>
      <c r="K1" s="202"/>
      <c r="L1" s="202">
        <f>IF(L12=$J$31,1,"")</f>
        <v>1</v>
      </c>
      <c r="M1" s="202"/>
      <c r="N1" s="202">
        <f>IF(N12=$J$31,1,"")</f>
        <v>1</v>
      </c>
      <c r="O1" s="202"/>
      <c r="P1" s="202">
        <f>IF(P12=$J$31,1,"")</f>
        <v>1</v>
      </c>
      <c r="Q1" s="202"/>
      <c r="R1" s="202">
        <f>IF(R12=$J$31,1,"")</f>
        <v>1</v>
      </c>
      <c r="S1" s="202"/>
    </row>
    <row r="2" spans="2:44" ht="15.75" hidden="1" thickBot="1">
      <c r="K2" s="43">
        <f>IF(K28=0,10000000,K28)</f>
        <v>10000000</v>
      </c>
      <c r="L2" s="44"/>
      <c r="M2" s="43">
        <f>IF(M28=0,10000000,M28)</f>
        <v>10000000</v>
      </c>
      <c r="N2" s="44"/>
      <c r="O2" s="43">
        <f>IF(O28=0,10000000,O28)</f>
        <v>10000000</v>
      </c>
      <c r="P2" s="44"/>
      <c r="Q2" s="43">
        <f>IF(Q28=0,10000000,Q28)</f>
        <v>10000000</v>
      </c>
      <c r="R2" s="44"/>
      <c r="S2" s="43">
        <f>IF(S28=0,10000000,S28)</f>
        <v>10000000</v>
      </c>
    </row>
    <row r="3" spans="2:44" ht="34.5" customHeight="1" thickBot="1">
      <c r="I3" s="69"/>
      <c r="J3" s="70"/>
      <c r="K3" s="70"/>
      <c r="L3" s="70"/>
      <c r="M3" s="70"/>
      <c r="N3" s="70"/>
      <c r="O3" s="43"/>
      <c r="P3" s="44"/>
      <c r="Q3" s="43"/>
      <c r="R3" s="44"/>
      <c r="S3" s="43"/>
    </row>
    <row r="4" spans="2:44">
      <c r="C4" s="71" t="s">
        <v>31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3"/>
    </row>
    <row r="5" spans="2:44" ht="22.5" customHeight="1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6"/>
    </row>
    <row r="6" spans="2:44" ht="18.75">
      <c r="C6" s="77"/>
      <c r="D6" s="78"/>
      <c r="E6" s="78"/>
      <c r="F6" s="78"/>
      <c r="G6" s="78"/>
      <c r="H6" s="1" t="s">
        <v>0</v>
      </c>
      <c r="J6" s="64" t="s">
        <v>30</v>
      </c>
      <c r="AA6" s="68"/>
    </row>
    <row r="7" spans="2:44" ht="13.5" customHeight="1">
      <c r="C7" s="2"/>
      <c r="D7" s="1"/>
      <c r="E7" s="1"/>
      <c r="F7" s="1"/>
      <c r="G7" s="1"/>
      <c r="H7" s="1"/>
      <c r="I7" s="112" t="s">
        <v>32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</row>
    <row r="8" spans="2:44" ht="13.5" customHeight="1">
      <c r="C8" s="77" t="s">
        <v>1</v>
      </c>
      <c r="D8" s="78"/>
      <c r="E8" s="78"/>
      <c r="F8" s="78"/>
      <c r="G8" s="78"/>
      <c r="H8" s="1" t="s">
        <v>0</v>
      </c>
      <c r="I8" s="82"/>
      <c r="J8" s="80"/>
      <c r="K8" s="80"/>
      <c r="L8" s="80"/>
      <c r="M8" s="80"/>
      <c r="N8" s="80"/>
      <c r="O8" s="80"/>
      <c r="P8" s="61"/>
      <c r="Q8" s="4"/>
      <c r="R8" s="4"/>
      <c r="S8" s="4"/>
      <c r="T8" s="4"/>
      <c r="U8" s="4"/>
      <c r="V8" s="4"/>
      <c r="W8" s="4"/>
      <c r="X8" s="4"/>
      <c r="Y8" s="4"/>
      <c r="Z8" s="4"/>
      <c r="AA8" s="5"/>
    </row>
    <row r="9" spans="2:44" ht="13.5" customHeight="1">
      <c r="C9" s="193" t="s">
        <v>2</v>
      </c>
      <c r="D9" s="194"/>
      <c r="E9" s="194"/>
      <c r="F9" s="194"/>
      <c r="G9" s="194"/>
      <c r="H9" s="197" t="s">
        <v>0</v>
      </c>
      <c r="I9" s="79"/>
      <c r="J9" s="80"/>
      <c r="K9" s="80"/>
      <c r="L9" s="80"/>
      <c r="M9" s="80"/>
      <c r="N9" s="80"/>
      <c r="O9" s="80"/>
      <c r="P9" s="80"/>
      <c r="Q9" s="3"/>
      <c r="R9" s="6"/>
      <c r="S9" s="6"/>
      <c r="T9" s="6"/>
      <c r="U9" s="6"/>
      <c r="V9" s="6"/>
      <c r="W9" s="6"/>
      <c r="X9" s="6"/>
      <c r="Y9" s="6"/>
      <c r="Z9" s="6"/>
      <c r="AA9" s="7"/>
    </row>
    <row r="10" spans="2:44" ht="13.5" customHeight="1" thickBot="1">
      <c r="C10" s="195"/>
      <c r="D10" s="196"/>
      <c r="E10" s="196"/>
      <c r="F10" s="196"/>
      <c r="G10" s="196"/>
      <c r="H10" s="188"/>
      <c r="I10" s="81"/>
      <c r="J10" s="81"/>
      <c r="K10" s="81"/>
      <c r="L10" s="81"/>
      <c r="M10" s="81"/>
      <c r="N10" s="81"/>
      <c r="O10" s="81"/>
      <c r="P10" s="81"/>
      <c r="Q10" s="3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2:44" ht="13.5" customHeight="1" thickBot="1">
      <c r="C11" s="86" t="s">
        <v>3</v>
      </c>
      <c r="D11" s="87"/>
      <c r="E11" s="87"/>
      <c r="F11" s="87"/>
      <c r="G11" s="88"/>
      <c r="H11" s="86" t="s">
        <v>4</v>
      </c>
      <c r="I11" s="95"/>
      <c r="J11" s="100" t="s">
        <v>5</v>
      </c>
      <c r="K11" s="101"/>
      <c r="L11" s="101"/>
      <c r="M11" s="101"/>
      <c r="N11" s="101"/>
      <c r="O11" s="101"/>
      <c r="P11" s="101"/>
      <c r="Q11" s="101"/>
      <c r="R11" s="101"/>
      <c r="S11" s="101"/>
      <c r="T11" s="87"/>
      <c r="U11" s="87"/>
      <c r="V11" s="87"/>
      <c r="W11" s="87"/>
      <c r="X11" s="87"/>
      <c r="Y11" s="87"/>
      <c r="Z11" s="87"/>
      <c r="AA11" s="88"/>
    </row>
    <row r="12" spans="2:44" ht="36" customHeight="1" thickBot="1">
      <c r="C12" s="89"/>
      <c r="D12" s="90"/>
      <c r="E12" s="90"/>
      <c r="F12" s="90"/>
      <c r="G12" s="91"/>
      <c r="H12" s="96"/>
      <c r="I12" s="97"/>
      <c r="J12" s="102"/>
      <c r="K12" s="103"/>
      <c r="L12" s="102"/>
      <c r="M12" s="103"/>
      <c r="N12" s="104"/>
      <c r="O12" s="105"/>
      <c r="P12" s="102"/>
      <c r="Q12" s="103"/>
      <c r="R12" s="102"/>
      <c r="S12" s="106"/>
      <c r="T12" s="122"/>
      <c r="U12" s="123"/>
      <c r="V12" s="123"/>
      <c r="W12" s="123"/>
      <c r="X12" s="123"/>
      <c r="Y12" s="123"/>
      <c r="Z12" s="123"/>
      <c r="AA12" s="124"/>
    </row>
    <row r="13" spans="2:44" ht="13.5" customHeight="1">
      <c r="C13" s="89"/>
      <c r="D13" s="90"/>
      <c r="E13" s="90"/>
      <c r="F13" s="90"/>
      <c r="G13" s="91"/>
      <c r="H13" s="96"/>
      <c r="I13" s="97"/>
      <c r="J13" s="110" t="s">
        <v>6</v>
      </c>
      <c r="K13" s="117" t="s">
        <v>7</v>
      </c>
      <c r="L13" s="110" t="s">
        <v>6</v>
      </c>
      <c r="M13" s="117" t="s">
        <v>7</v>
      </c>
      <c r="N13" s="110" t="s">
        <v>6</v>
      </c>
      <c r="O13" s="117" t="s">
        <v>7</v>
      </c>
      <c r="P13" s="110" t="s">
        <v>6</v>
      </c>
      <c r="Q13" s="117" t="s">
        <v>7</v>
      </c>
      <c r="R13" s="110" t="s">
        <v>6</v>
      </c>
      <c r="S13" s="118" t="s">
        <v>7</v>
      </c>
      <c r="T13" s="125"/>
      <c r="U13" s="126"/>
      <c r="V13" s="126"/>
      <c r="W13" s="126"/>
      <c r="X13" s="126"/>
      <c r="Y13" s="126"/>
      <c r="Z13" s="126"/>
      <c r="AA13" s="127"/>
    </row>
    <row r="14" spans="2:44" ht="13.5" customHeight="1" thickBot="1">
      <c r="C14" s="92"/>
      <c r="D14" s="93"/>
      <c r="E14" s="93"/>
      <c r="F14" s="93"/>
      <c r="G14" s="94"/>
      <c r="H14" s="98"/>
      <c r="I14" s="99"/>
      <c r="J14" s="111"/>
      <c r="K14" s="111"/>
      <c r="L14" s="111"/>
      <c r="M14" s="111"/>
      <c r="N14" s="111"/>
      <c r="O14" s="111"/>
      <c r="P14" s="111"/>
      <c r="Q14" s="111"/>
      <c r="R14" s="111"/>
      <c r="S14" s="119"/>
      <c r="T14" s="128"/>
      <c r="U14" s="129"/>
      <c r="V14" s="129"/>
      <c r="W14" s="129"/>
      <c r="X14" s="129"/>
      <c r="Y14" s="129"/>
      <c r="Z14" s="129"/>
      <c r="AA14" s="130"/>
      <c r="AM14" s="45" t="s">
        <v>24</v>
      </c>
      <c r="AN14" s="45" t="s">
        <v>25</v>
      </c>
      <c r="AO14" s="192" t="s">
        <v>26</v>
      </c>
      <c r="AP14" s="192"/>
      <c r="AQ14" s="45" t="s">
        <v>27</v>
      </c>
      <c r="AR14" s="45" t="s">
        <v>28</v>
      </c>
    </row>
    <row r="15" spans="2:44" ht="20.25" customHeight="1">
      <c r="C15" s="8" t="str">
        <f>IF(D15="","",1)</f>
        <v/>
      </c>
      <c r="D15" s="107"/>
      <c r="E15" s="108"/>
      <c r="F15" s="108"/>
      <c r="G15" s="109"/>
      <c r="H15" s="58"/>
      <c r="I15" s="63"/>
      <c r="J15" s="9"/>
      <c r="K15" s="10"/>
      <c r="L15" s="11"/>
      <c r="M15" s="12"/>
      <c r="N15" s="9"/>
      <c r="O15" s="13"/>
      <c r="P15" s="11"/>
      <c r="Q15" s="14"/>
      <c r="R15" s="9"/>
      <c r="S15" s="65"/>
      <c r="T15" s="114"/>
      <c r="U15" s="120"/>
      <c r="V15" s="120"/>
      <c r="W15" s="120"/>
      <c r="X15" s="120"/>
      <c r="Y15" s="120"/>
      <c r="Z15" s="120"/>
      <c r="AA15" s="121"/>
      <c r="AC15" s="39" t="str">
        <f>IF(AD15=10000000,"",AD15)</f>
        <v/>
      </c>
      <c r="AD15" s="46">
        <f>IF(MIN(AG15,AH15,AI15,AJ15,AK15)=0,SMALL((AG15,AH15,AI15,AJ15,AK15),2),MIN(AG15,AH15,AI15,AJ15,AK15))</f>
        <v>10000000</v>
      </c>
      <c r="AE15" s="47">
        <f>IF($J$12=$J$1019,J15,IF($L$12=$J$1019,L15,IF($N$12=$J$1019,N15,IF($P$12=$J$1019,P15,IF($R$12=J1019,R15,"")))))</f>
        <v>0</v>
      </c>
      <c r="AF15" s="47">
        <f>IF($J$12=$J$1019,K15,IF($L$12=$J$1019,M15,IF($N$12=$J$1019,O15,IF($P$12=$J$1019,Q15,IF($R$12=K1019,S15,"")))))</f>
        <v>0</v>
      </c>
      <c r="AG15" s="48">
        <f>IF(K15=0,10000000,K15)</f>
        <v>10000000</v>
      </c>
      <c r="AH15" s="48">
        <f>IF(M15=0,10000000,M15)</f>
        <v>10000000</v>
      </c>
      <c r="AI15" s="48">
        <f>IF(O15=0,10000000,O15)</f>
        <v>10000000</v>
      </c>
      <c r="AJ15" s="49">
        <f>IF(Q15=0,10000000,Q15)</f>
        <v>10000000</v>
      </c>
      <c r="AK15" s="49">
        <f>IF(S15=0,10000000,S15)</f>
        <v>10000000</v>
      </c>
      <c r="AL15" s="49"/>
      <c r="AM15" s="50" t="str">
        <f t="shared" ref="AM15:AN27" si="0">C15</f>
        <v/>
      </c>
      <c r="AN15" s="50">
        <f t="shared" si="0"/>
        <v>0</v>
      </c>
      <c r="AO15" s="50">
        <f t="shared" ref="AO15:AP27" si="1">H15</f>
        <v>0</v>
      </c>
      <c r="AP15" s="51">
        <f t="shared" si="1"/>
        <v>0</v>
      </c>
      <c r="AQ15" s="51">
        <f>AE15</f>
        <v>0</v>
      </c>
      <c r="AR15" s="51">
        <f>AF15</f>
        <v>0</v>
      </c>
    </row>
    <row r="16" spans="2:44" ht="20.25" customHeight="1">
      <c r="C16" s="15" t="str">
        <f>IF(D16="","",C15+1)</f>
        <v/>
      </c>
      <c r="D16" s="83"/>
      <c r="E16" s="84"/>
      <c r="F16" s="84"/>
      <c r="G16" s="85"/>
      <c r="H16" s="59"/>
      <c r="I16" s="60"/>
      <c r="J16" s="16"/>
      <c r="K16" s="17"/>
      <c r="L16" s="18"/>
      <c r="M16" s="19"/>
      <c r="N16" s="16"/>
      <c r="O16" s="19"/>
      <c r="P16" s="18"/>
      <c r="Q16" s="20"/>
      <c r="R16" s="16"/>
      <c r="S16" s="66"/>
      <c r="T16" s="114"/>
      <c r="U16" s="115"/>
      <c r="V16" s="115"/>
      <c r="W16" s="115"/>
      <c r="X16" s="115"/>
      <c r="Y16" s="115"/>
      <c r="Z16" s="115"/>
      <c r="AA16" s="116"/>
      <c r="AC16" s="39" t="str">
        <f t="shared" ref="AC16:AC27" si="2">IF(AD16=10000000,"",AD16)</f>
        <v/>
      </c>
      <c r="AD16" s="46">
        <f>IF(MIN(AG16,AH16,AI16,AJ16,AK16)=0,SMALL((AG16,AH16,AI16,AJ16,AK16),2),MIN(AG16,AH16,AI16,AJ16,AK16))</f>
        <v>10000000</v>
      </c>
      <c r="AE16" s="47">
        <f>IF($J$12=$J$1019,J16,IF($L$12=$J$1019,L16,IF($N$12=$J$1019,N16,IF($P$12=$J$1019,P16,IF($R$12=J32,R16,"")))))</f>
        <v>0</v>
      </c>
      <c r="AF16" s="47">
        <f>IF($J$12=$J$1019,K16,IF($L$12=$J$1019,M16,IF($N$12=$J$1019,O16,IF($P$12=$J$1019,Q16,IF($R$12=K32,S16,"")))))</f>
        <v>0</v>
      </c>
      <c r="AG16" s="48">
        <f>IF(K16=0,10000000,K16)</f>
        <v>10000000</v>
      </c>
      <c r="AH16" s="48">
        <f>IF(M16=0,10000000,M16)</f>
        <v>10000000</v>
      </c>
      <c r="AI16" s="48">
        <f>IF(O16=0,10000000,O16)</f>
        <v>10000000</v>
      </c>
      <c r="AJ16" s="49">
        <f>IF(Q16=0,10000000,Q16)</f>
        <v>10000000</v>
      </c>
      <c r="AK16" s="49">
        <f>IF(S16=0,10000000,S16)</f>
        <v>10000000</v>
      </c>
      <c r="AL16" s="49"/>
      <c r="AM16" s="52" t="str">
        <f t="shared" si="0"/>
        <v/>
      </c>
      <c r="AN16" s="52">
        <f t="shared" si="0"/>
        <v>0</v>
      </c>
      <c r="AO16" s="52">
        <f t="shared" si="1"/>
        <v>0</v>
      </c>
      <c r="AP16" s="53">
        <f t="shared" si="1"/>
        <v>0</v>
      </c>
      <c r="AQ16" s="53">
        <f t="shared" ref="AQ16:AR27" si="3">AE16</f>
        <v>0</v>
      </c>
      <c r="AR16" s="53">
        <f t="shared" si="3"/>
        <v>0</v>
      </c>
    </row>
    <row r="17" spans="3:44" ht="20.25" customHeight="1">
      <c r="C17" s="15" t="str">
        <f t="shared" ref="C17:C27" si="4">IF(D17="","",C16+1)</f>
        <v/>
      </c>
      <c r="D17" s="83"/>
      <c r="E17" s="84"/>
      <c r="F17" s="84"/>
      <c r="G17" s="85"/>
      <c r="H17" s="59"/>
      <c r="I17" s="60"/>
      <c r="J17" s="16"/>
      <c r="K17" s="17"/>
      <c r="L17" s="18"/>
      <c r="M17" s="19"/>
      <c r="N17" s="16"/>
      <c r="O17" s="19"/>
      <c r="P17" s="18"/>
      <c r="Q17" s="20"/>
      <c r="R17" s="16"/>
      <c r="S17" s="66"/>
      <c r="T17" s="114"/>
      <c r="U17" s="115"/>
      <c r="V17" s="115"/>
      <c r="W17" s="115"/>
      <c r="X17" s="115"/>
      <c r="Y17" s="115"/>
      <c r="Z17" s="115"/>
      <c r="AA17" s="116"/>
      <c r="AC17" s="39" t="str">
        <f t="shared" si="2"/>
        <v/>
      </c>
      <c r="AD17" s="46">
        <f>IF(MIN(AG17,AH17,AI17,AJ17,AK17)=0,SMALL((AG17,AH17,AI17,AJ17,AK17),2),MIN(AG17,AH17,AI17,AJ17,AK17))</f>
        <v>10000000</v>
      </c>
      <c r="AE17" s="47">
        <f>IF($J$12=$J$1019,J17,IF($L$12=$J$1019,L17,IF($N$12=$J$1019,N17,IF($P$12=$J$1019,P17,IF($R$12=J33,R17,"")))))</f>
        <v>0</v>
      </c>
      <c r="AF17" s="47">
        <f>IF($J$12=$J$1019,K17,IF($L$12=$J$1019,M17,IF($N$12=$J$1019,O17,IF($P$12=$J$1019,Q17,IF($R$12=K33,S17,"")))))</f>
        <v>0</v>
      </c>
      <c r="AG17" s="49">
        <f>IF(K17=0,10000000,K17)</f>
        <v>10000000</v>
      </c>
      <c r="AH17" s="49">
        <f>IF(M17=0,10000000,M17)</f>
        <v>10000000</v>
      </c>
      <c r="AI17" s="49">
        <f>IF(O17=0,10000000,O17)</f>
        <v>10000000</v>
      </c>
      <c r="AJ17" s="49">
        <f>IF(Q17=0,10000000,Q17)</f>
        <v>10000000</v>
      </c>
      <c r="AK17" s="49">
        <f>IF(S17=0,10000000,S17)</f>
        <v>10000000</v>
      </c>
      <c r="AL17" s="49"/>
      <c r="AM17" s="52" t="str">
        <f t="shared" si="0"/>
        <v/>
      </c>
      <c r="AN17" s="52">
        <f t="shared" si="0"/>
        <v>0</v>
      </c>
      <c r="AO17" s="52">
        <f t="shared" si="1"/>
        <v>0</v>
      </c>
      <c r="AP17" s="53">
        <f t="shared" si="1"/>
        <v>0</v>
      </c>
      <c r="AQ17" s="53">
        <f t="shared" si="3"/>
        <v>0</v>
      </c>
      <c r="AR17" s="53">
        <f t="shared" si="3"/>
        <v>0</v>
      </c>
    </row>
    <row r="18" spans="3:44" ht="20.25" customHeight="1">
      <c r="C18" s="15" t="str">
        <f t="shared" si="4"/>
        <v/>
      </c>
      <c r="D18" s="83"/>
      <c r="E18" s="84"/>
      <c r="F18" s="84"/>
      <c r="G18" s="85"/>
      <c r="H18" s="59"/>
      <c r="I18" s="60"/>
      <c r="J18" s="16"/>
      <c r="K18" s="17"/>
      <c r="L18" s="18"/>
      <c r="M18" s="19"/>
      <c r="N18" s="16"/>
      <c r="O18" s="19"/>
      <c r="P18" s="18"/>
      <c r="Q18" s="20"/>
      <c r="R18" s="16"/>
      <c r="S18" s="66"/>
      <c r="T18" s="114"/>
      <c r="U18" s="115"/>
      <c r="V18" s="115"/>
      <c r="W18" s="115"/>
      <c r="X18" s="115"/>
      <c r="Y18" s="115"/>
      <c r="Z18" s="115"/>
      <c r="AA18" s="116"/>
      <c r="AC18" s="39" t="str">
        <f t="shared" si="2"/>
        <v/>
      </c>
      <c r="AD18" s="46">
        <f>IF(MIN(AG18,AH18,AI18,AJ18,AK18)=0,SMALL((AG18,AH18,AI18,AJ18,AK18),2),MIN(AG18,AH18,AI18,AJ18,AK18))</f>
        <v>10000000</v>
      </c>
      <c r="AE18" s="47">
        <f>IF($J$12=$J$1019,J18,IF($L$12=$J$1019,L18,IF($N$12=$J$1019,N18,IF($P$12=$J$1019,P18,IF($R$12=#REF!,R18,"")))))</f>
        <v>0</v>
      </c>
      <c r="AF18" s="47">
        <f>IF($J$12=$J$1019,K18,IF($L$12=$J$1019,M18,IF($N$12=$J$1019,O18,IF($P$12=$J$1019,Q18,IF($R$12=#REF!,S18,"")))))</f>
        <v>0</v>
      </c>
      <c r="AG18" s="49">
        <f t="shared" ref="AG18:AG27" si="5">IF(K18=0,10000000,K18)</f>
        <v>10000000</v>
      </c>
      <c r="AH18" s="49">
        <f t="shared" ref="AH18:AH27" si="6">IF(M18=0,10000000,M18)</f>
        <v>10000000</v>
      </c>
      <c r="AI18" s="49">
        <f t="shared" ref="AI18:AI27" si="7">IF(O18=0,10000000,O18)</f>
        <v>10000000</v>
      </c>
      <c r="AJ18" s="49">
        <f t="shared" ref="AJ18:AJ27" si="8">IF(Q18=0,10000000,Q18)</f>
        <v>10000000</v>
      </c>
      <c r="AK18" s="49">
        <f t="shared" ref="AK18:AK27" si="9">IF(S18=0,10000000,S18)</f>
        <v>10000000</v>
      </c>
      <c r="AL18" s="49"/>
      <c r="AM18" s="52" t="str">
        <f t="shared" si="0"/>
        <v/>
      </c>
      <c r="AN18" s="52">
        <f t="shared" si="0"/>
        <v>0</v>
      </c>
      <c r="AO18" s="52">
        <f t="shared" si="1"/>
        <v>0</v>
      </c>
      <c r="AP18" s="53">
        <f t="shared" si="1"/>
        <v>0</v>
      </c>
      <c r="AQ18" s="53">
        <f t="shared" si="3"/>
        <v>0</v>
      </c>
      <c r="AR18" s="53">
        <f t="shared" si="3"/>
        <v>0</v>
      </c>
    </row>
    <row r="19" spans="3:44" ht="20.25" customHeight="1">
      <c r="C19" s="15" t="str">
        <f t="shared" si="4"/>
        <v/>
      </c>
      <c r="D19" s="83"/>
      <c r="E19" s="84"/>
      <c r="F19" s="84"/>
      <c r="G19" s="85"/>
      <c r="H19" s="59"/>
      <c r="I19" s="60"/>
      <c r="J19" s="16"/>
      <c r="K19" s="17"/>
      <c r="L19" s="18"/>
      <c r="M19" s="19"/>
      <c r="N19" s="16"/>
      <c r="O19" s="19"/>
      <c r="P19" s="18"/>
      <c r="Q19" s="20"/>
      <c r="R19" s="16"/>
      <c r="S19" s="66"/>
      <c r="T19" s="114"/>
      <c r="U19" s="115"/>
      <c r="V19" s="115"/>
      <c r="W19" s="115"/>
      <c r="X19" s="115"/>
      <c r="Y19" s="115"/>
      <c r="Z19" s="115"/>
      <c r="AA19" s="116"/>
      <c r="AC19" s="39" t="str">
        <f t="shared" si="2"/>
        <v/>
      </c>
      <c r="AD19" s="46">
        <f>IF(MIN(AG19,AH19,AI19,AJ19,AK19)=0,SMALL((AG19,AH19,AI19,AJ19,AK19),2),MIN(AG19,AH19,AI19,AJ19,AK19))</f>
        <v>10000000</v>
      </c>
      <c r="AE19" s="47">
        <f t="shared" ref="AE19:AF27" si="10">IF($J$12=$J$1019,J19,IF($L$12=$J$1019,L19,IF($N$12=$J$1019,N19,IF($P$12=$J$1019,P19,IF($R$12=J34,R19,"")))))</f>
        <v>0</v>
      </c>
      <c r="AF19" s="47">
        <f t="shared" si="10"/>
        <v>0</v>
      </c>
      <c r="AG19" s="49">
        <f t="shared" si="5"/>
        <v>10000000</v>
      </c>
      <c r="AH19" s="49">
        <f t="shared" si="6"/>
        <v>10000000</v>
      </c>
      <c r="AI19" s="49">
        <f t="shared" si="7"/>
        <v>10000000</v>
      </c>
      <c r="AJ19" s="49">
        <f t="shared" si="8"/>
        <v>10000000</v>
      </c>
      <c r="AK19" s="49">
        <f t="shared" si="9"/>
        <v>10000000</v>
      </c>
      <c r="AL19" s="49"/>
      <c r="AM19" s="52" t="str">
        <f t="shared" si="0"/>
        <v/>
      </c>
      <c r="AN19" s="52">
        <f t="shared" si="0"/>
        <v>0</v>
      </c>
      <c r="AO19" s="52">
        <f t="shared" si="1"/>
        <v>0</v>
      </c>
      <c r="AP19" s="53">
        <f t="shared" si="1"/>
        <v>0</v>
      </c>
      <c r="AQ19" s="53">
        <f t="shared" si="3"/>
        <v>0</v>
      </c>
      <c r="AR19" s="53">
        <f t="shared" si="3"/>
        <v>0</v>
      </c>
    </row>
    <row r="20" spans="3:44" ht="20.25" customHeight="1">
      <c r="C20" s="15" t="str">
        <f t="shared" si="4"/>
        <v/>
      </c>
      <c r="D20" s="83"/>
      <c r="E20" s="84"/>
      <c r="F20" s="84"/>
      <c r="G20" s="85"/>
      <c r="H20" s="59"/>
      <c r="I20" s="60"/>
      <c r="J20" s="16"/>
      <c r="K20" s="17"/>
      <c r="L20" s="18"/>
      <c r="M20" s="19"/>
      <c r="N20" s="16"/>
      <c r="O20" s="19"/>
      <c r="P20" s="18"/>
      <c r="Q20" s="20"/>
      <c r="R20" s="16"/>
      <c r="S20" s="66"/>
      <c r="T20" s="114"/>
      <c r="U20" s="115"/>
      <c r="V20" s="115"/>
      <c r="W20" s="115"/>
      <c r="X20" s="115"/>
      <c r="Y20" s="115"/>
      <c r="Z20" s="115"/>
      <c r="AA20" s="116"/>
      <c r="AC20" s="39" t="str">
        <f t="shared" si="2"/>
        <v/>
      </c>
      <c r="AD20" s="46">
        <f>IF(MIN(AG20,AH20,AI20,AJ20,AK20)=0,SMALL((AG20,AH20,AI20,AJ20,AK20),2),MIN(AG20,AH20,AI20,AJ20,AK20))</f>
        <v>10000000</v>
      </c>
      <c r="AE20" s="47">
        <f t="shared" si="10"/>
        <v>0</v>
      </c>
      <c r="AF20" s="47">
        <f t="shared" si="10"/>
        <v>0</v>
      </c>
      <c r="AG20" s="49">
        <f t="shared" si="5"/>
        <v>10000000</v>
      </c>
      <c r="AH20" s="49">
        <f t="shared" si="6"/>
        <v>10000000</v>
      </c>
      <c r="AI20" s="49">
        <f t="shared" si="7"/>
        <v>10000000</v>
      </c>
      <c r="AJ20" s="49">
        <f t="shared" si="8"/>
        <v>10000000</v>
      </c>
      <c r="AK20" s="49">
        <f t="shared" si="9"/>
        <v>10000000</v>
      </c>
      <c r="AL20" s="49"/>
      <c r="AM20" s="52" t="str">
        <f t="shared" si="0"/>
        <v/>
      </c>
      <c r="AN20" s="52">
        <f t="shared" si="0"/>
        <v>0</v>
      </c>
      <c r="AO20" s="52">
        <f t="shared" si="1"/>
        <v>0</v>
      </c>
      <c r="AP20" s="53">
        <f t="shared" si="1"/>
        <v>0</v>
      </c>
      <c r="AQ20" s="53">
        <f t="shared" si="3"/>
        <v>0</v>
      </c>
      <c r="AR20" s="53">
        <f t="shared" si="3"/>
        <v>0</v>
      </c>
    </row>
    <row r="21" spans="3:44" ht="20.25" customHeight="1">
      <c r="C21" s="15" t="str">
        <f t="shared" si="4"/>
        <v/>
      </c>
      <c r="D21" s="83"/>
      <c r="E21" s="84"/>
      <c r="F21" s="84"/>
      <c r="G21" s="85"/>
      <c r="H21" s="59"/>
      <c r="I21" s="60"/>
      <c r="J21" s="16"/>
      <c r="K21" s="17"/>
      <c r="L21" s="18"/>
      <c r="M21" s="19"/>
      <c r="N21" s="16"/>
      <c r="O21" s="19"/>
      <c r="P21" s="18"/>
      <c r="Q21" s="20"/>
      <c r="R21" s="16"/>
      <c r="S21" s="66"/>
      <c r="T21" s="114"/>
      <c r="U21" s="115"/>
      <c r="V21" s="115"/>
      <c r="W21" s="115"/>
      <c r="X21" s="115"/>
      <c r="Y21" s="115"/>
      <c r="Z21" s="115"/>
      <c r="AA21" s="116"/>
      <c r="AC21" s="39" t="str">
        <f t="shared" si="2"/>
        <v/>
      </c>
      <c r="AD21" s="46">
        <f>IF(MIN(AG21,AH21,AI21,AJ21,AK21)=0,SMALL((AG21,AH21,AI21,AJ21,AK21),2),MIN(AG21,AH21,AI21,AJ21,AK21))</f>
        <v>10000000</v>
      </c>
      <c r="AE21" s="47">
        <f t="shared" si="10"/>
        <v>0</v>
      </c>
      <c r="AF21" s="47">
        <f t="shared" si="10"/>
        <v>0</v>
      </c>
      <c r="AG21" s="49">
        <f t="shared" si="5"/>
        <v>10000000</v>
      </c>
      <c r="AH21" s="49">
        <f t="shared" si="6"/>
        <v>10000000</v>
      </c>
      <c r="AI21" s="49">
        <f t="shared" si="7"/>
        <v>10000000</v>
      </c>
      <c r="AJ21" s="49">
        <f t="shared" si="8"/>
        <v>10000000</v>
      </c>
      <c r="AK21" s="49">
        <f t="shared" si="9"/>
        <v>10000000</v>
      </c>
      <c r="AL21" s="49"/>
      <c r="AM21" s="52" t="str">
        <f t="shared" si="0"/>
        <v/>
      </c>
      <c r="AN21" s="52">
        <f t="shared" si="0"/>
        <v>0</v>
      </c>
      <c r="AO21" s="52">
        <f t="shared" si="1"/>
        <v>0</v>
      </c>
      <c r="AP21" s="53">
        <f t="shared" si="1"/>
        <v>0</v>
      </c>
      <c r="AQ21" s="53">
        <f t="shared" si="3"/>
        <v>0</v>
      </c>
      <c r="AR21" s="53">
        <f t="shared" si="3"/>
        <v>0</v>
      </c>
    </row>
    <row r="22" spans="3:44" ht="20.25" customHeight="1">
      <c r="C22" s="15" t="str">
        <f t="shared" si="4"/>
        <v/>
      </c>
      <c r="D22" s="83"/>
      <c r="E22" s="84"/>
      <c r="F22" s="84"/>
      <c r="G22" s="85"/>
      <c r="H22" s="59"/>
      <c r="I22" s="60"/>
      <c r="J22" s="16"/>
      <c r="K22" s="17"/>
      <c r="L22" s="18"/>
      <c r="M22" s="19"/>
      <c r="N22" s="16"/>
      <c r="O22" s="19"/>
      <c r="P22" s="18"/>
      <c r="Q22" s="20"/>
      <c r="R22" s="16"/>
      <c r="S22" s="66"/>
      <c r="T22" s="114"/>
      <c r="U22" s="115"/>
      <c r="V22" s="115"/>
      <c r="W22" s="115"/>
      <c r="X22" s="115"/>
      <c r="Y22" s="115"/>
      <c r="Z22" s="115"/>
      <c r="AA22" s="116"/>
      <c r="AC22" s="39" t="str">
        <f t="shared" si="2"/>
        <v/>
      </c>
      <c r="AD22" s="46">
        <f>IF(MIN(AG22,AH22,AI22,AJ22,AK22)=0,SMALL((AG22,AH22,AI22,AJ22,AK22),2),MIN(AG22,AH22,AI22,AJ22,AK22))</f>
        <v>10000000</v>
      </c>
      <c r="AE22" s="47">
        <f t="shared" si="10"/>
        <v>0</v>
      </c>
      <c r="AF22" s="47">
        <f t="shared" si="10"/>
        <v>0</v>
      </c>
      <c r="AG22" s="49">
        <f t="shared" si="5"/>
        <v>10000000</v>
      </c>
      <c r="AH22" s="49">
        <f t="shared" si="6"/>
        <v>10000000</v>
      </c>
      <c r="AI22" s="49">
        <f t="shared" si="7"/>
        <v>10000000</v>
      </c>
      <c r="AJ22" s="49">
        <f t="shared" si="8"/>
        <v>10000000</v>
      </c>
      <c r="AK22" s="49">
        <f t="shared" si="9"/>
        <v>10000000</v>
      </c>
      <c r="AL22" s="49"/>
      <c r="AM22" s="52" t="str">
        <f t="shared" si="0"/>
        <v/>
      </c>
      <c r="AN22" s="52">
        <f t="shared" si="0"/>
        <v>0</v>
      </c>
      <c r="AO22" s="52">
        <f t="shared" si="1"/>
        <v>0</v>
      </c>
      <c r="AP22" s="53">
        <f t="shared" si="1"/>
        <v>0</v>
      </c>
      <c r="AQ22" s="53">
        <f t="shared" si="3"/>
        <v>0</v>
      </c>
      <c r="AR22" s="53">
        <f t="shared" si="3"/>
        <v>0</v>
      </c>
    </row>
    <row r="23" spans="3:44" ht="20.25" customHeight="1">
      <c r="C23" s="15" t="str">
        <f t="shared" si="4"/>
        <v/>
      </c>
      <c r="D23" s="83"/>
      <c r="E23" s="84"/>
      <c r="F23" s="84"/>
      <c r="G23" s="85"/>
      <c r="H23" s="59"/>
      <c r="I23" s="60"/>
      <c r="J23" s="16"/>
      <c r="K23" s="17"/>
      <c r="L23" s="18"/>
      <c r="M23" s="19"/>
      <c r="N23" s="16"/>
      <c r="O23" s="19"/>
      <c r="P23" s="18"/>
      <c r="Q23" s="20"/>
      <c r="R23" s="16"/>
      <c r="S23" s="66"/>
      <c r="T23" s="114"/>
      <c r="U23" s="115"/>
      <c r="V23" s="115"/>
      <c r="W23" s="115"/>
      <c r="X23" s="115"/>
      <c r="Y23" s="115"/>
      <c r="Z23" s="115"/>
      <c r="AA23" s="116"/>
      <c r="AC23" s="39" t="str">
        <f t="shared" si="2"/>
        <v/>
      </c>
      <c r="AD23" s="46">
        <f>IF(MIN(AG23,AH23,AI23,AJ23,AK23)=0,SMALL((AG23,AH23,AI23,AJ23,AK23),2),MIN(AG23,AH23,AI23,AJ23,AK23))</f>
        <v>10000000</v>
      </c>
      <c r="AE23" s="47">
        <f t="shared" si="10"/>
        <v>0</v>
      </c>
      <c r="AF23" s="47">
        <f t="shared" si="10"/>
        <v>0</v>
      </c>
      <c r="AG23" s="49">
        <f t="shared" si="5"/>
        <v>10000000</v>
      </c>
      <c r="AH23" s="49">
        <f t="shared" si="6"/>
        <v>10000000</v>
      </c>
      <c r="AI23" s="49">
        <f t="shared" si="7"/>
        <v>10000000</v>
      </c>
      <c r="AJ23" s="49">
        <f t="shared" si="8"/>
        <v>10000000</v>
      </c>
      <c r="AK23" s="49">
        <f t="shared" si="9"/>
        <v>10000000</v>
      </c>
      <c r="AL23" s="49"/>
      <c r="AM23" s="52" t="str">
        <f t="shared" si="0"/>
        <v/>
      </c>
      <c r="AN23" s="52">
        <f t="shared" si="0"/>
        <v>0</v>
      </c>
      <c r="AO23" s="52">
        <f t="shared" si="1"/>
        <v>0</v>
      </c>
      <c r="AP23" s="53">
        <f t="shared" si="1"/>
        <v>0</v>
      </c>
      <c r="AQ23" s="53">
        <f t="shared" si="3"/>
        <v>0</v>
      </c>
      <c r="AR23" s="53">
        <f t="shared" si="3"/>
        <v>0</v>
      </c>
    </row>
    <row r="24" spans="3:44" ht="20.25" customHeight="1">
      <c r="C24" s="15" t="str">
        <f t="shared" si="4"/>
        <v/>
      </c>
      <c r="D24" s="83"/>
      <c r="E24" s="84"/>
      <c r="F24" s="84"/>
      <c r="G24" s="85"/>
      <c r="H24" s="59"/>
      <c r="I24" s="60"/>
      <c r="J24" s="16"/>
      <c r="K24" s="17"/>
      <c r="L24" s="18"/>
      <c r="M24" s="19"/>
      <c r="N24" s="16"/>
      <c r="O24" s="19"/>
      <c r="P24" s="18"/>
      <c r="Q24" s="20"/>
      <c r="R24" s="16"/>
      <c r="S24" s="66"/>
      <c r="T24" s="114"/>
      <c r="U24" s="115"/>
      <c r="V24" s="115"/>
      <c r="W24" s="115"/>
      <c r="X24" s="115"/>
      <c r="Y24" s="115"/>
      <c r="Z24" s="115"/>
      <c r="AA24" s="116"/>
      <c r="AC24" s="39" t="str">
        <f t="shared" si="2"/>
        <v/>
      </c>
      <c r="AD24" s="46">
        <f>IF(MIN(AG24,AH24,AI24,AJ24,AK24)=0,SMALL((AG24,AH24,AI24,AJ24,AK24),2),MIN(AG24,AH24,AI24,AJ24,AK24))</f>
        <v>10000000</v>
      </c>
      <c r="AE24" s="47">
        <f t="shared" si="10"/>
        <v>0</v>
      </c>
      <c r="AF24" s="47">
        <f t="shared" si="10"/>
        <v>0</v>
      </c>
      <c r="AG24" s="49">
        <f t="shared" si="5"/>
        <v>10000000</v>
      </c>
      <c r="AH24" s="49">
        <f t="shared" si="6"/>
        <v>10000000</v>
      </c>
      <c r="AI24" s="49">
        <f t="shared" si="7"/>
        <v>10000000</v>
      </c>
      <c r="AJ24" s="49">
        <f t="shared" si="8"/>
        <v>10000000</v>
      </c>
      <c r="AK24" s="49">
        <f t="shared" si="9"/>
        <v>10000000</v>
      </c>
      <c r="AL24" s="49"/>
      <c r="AM24" s="52" t="str">
        <f t="shared" si="0"/>
        <v/>
      </c>
      <c r="AN24" s="52">
        <f t="shared" si="0"/>
        <v>0</v>
      </c>
      <c r="AO24" s="52">
        <f t="shared" si="1"/>
        <v>0</v>
      </c>
      <c r="AP24" s="53">
        <f t="shared" si="1"/>
        <v>0</v>
      </c>
      <c r="AQ24" s="53">
        <f t="shared" si="3"/>
        <v>0</v>
      </c>
      <c r="AR24" s="53">
        <f t="shared" si="3"/>
        <v>0</v>
      </c>
    </row>
    <row r="25" spans="3:44" ht="20.25" customHeight="1">
      <c r="C25" s="15" t="str">
        <f t="shared" si="4"/>
        <v/>
      </c>
      <c r="D25" s="83"/>
      <c r="E25" s="84"/>
      <c r="F25" s="84"/>
      <c r="G25" s="85"/>
      <c r="H25" s="59"/>
      <c r="I25" s="60"/>
      <c r="J25" s="16"/>
      <c r="K25" s="17"/>
      <c r="L25" s="18"/>
      <c r="M25" s="19"/>
      <c r="N25" s="16"/>
      <c r="O25" s="19"/>
      <c r="P25" s="18"/>
      <c r="Q25" s="20"/>
      <c r="R25" s="16"/>
      <c r="S25" s="66"/>
      <c r="T25" s="114"/>
      <c r="U25" s="115"/>
      <c r="V25" s="115"/>
      <c r="W25" s="115"/>
      <c r="X25" s="115"/>
      <c r="Y25" s="115"/>
      <c r="Z25" s="115"/>
      <c r="AA25" s="116"/>
      <c r="AC25" s="39" t="str">
        <f t="shared" si="2"/>
        <v/>
      </c>
      <c r="AD25" s="46">
        <f>IF(MIN(AG25,AH25,AI25,AJ25,AK25)=0,SMALL((AG25,AH25,AI25,AJ25,AK25),2),MIN(AG25,AH25,AI25,AJ25,AK25))</f>
        <v>10000000</v>
      </c>
      <c r="AE25" s="47">
        <f t="shared" si="10"/>
        <v>0</v>
      </c>
      <c r="AF25" s="47">
        <f t="shared" si="10"/>
        <v>0</v>
      </c>
      <c r="AG25" s="49">
        <f t="shared" si="5"/>
        <v>10000000</v>
      </c>
      <c r="AH25" s="49">
        <f t="shared" si="6"/>
        <v>10000000</v>
      </c>
      <c r="AI25" s="49">
        <f t="shared" si="7"/>
        <v>10000000</v>
      </c>
      <c r="AJ25" s="49">
        <f t="shared" si="8"/>
        <v>10000000</v>
      </c>
      <c r="AK25" s="49">
        <f t="shared" si="9"/>
        <v>10000000</v>
      </c>
      <c r="AL25" s="49"/>
      <c r="AM25" s="52" t="str">
        <f t="shared" si="0"/>
        <v/>
      </c>
      <c r="AN25" s="52">
        <f t="shared" si="0"/>
        <v>0</v>
      </c>
      <c r="AO25" s="52">
        <f t="shared" si="1"/>
        <v>0</v>
      </c>
      <c r="AP25" s="53">
        <f t="shared" si="1"/>
        <v>0</v>
      </c>
      <c r="AQ25" s="53">
        <f t="shared" si="3"/>
        <v>0</v>
      </c>
      <c r="AR25" s="53">
        <f t="shared" si="3"/>
        <v>0</v>
      </c>
    </row>
    <row r="26" spans="3:44" ht="20.25" customHeight="1">
      <c r="C26" s="15" t="str">
        <f t="shared" si="4"/>
        <v/>
      </c>
      <c r="D26" s="83"/>
      <c r="E26" s="84"/>
      <c r="F26" s="84"/>
      <c r="G26" s="85"/>
      <c r="H26" s="59"/>
      <c r="I26" s="60"/>
      <c r="J26" s="16"/>
      <c r="K26" s="17"/>
      <c r="L26" s="18"/>
      <c r="M26" s="19"/>
      <c r="N26" s="16"/>
      <c r="O26" s="19"/>
      <c r="P26" s="18"/>
      <c r="Q26" s="20"/>
      <c r="R26" s="16"/>
      <c r="S26" s="66"/>
      <c r="T26" s="114"/>
      <c r="U26" s="115"/>
      <c r="V26" s="115"/>
      <c r="W26" s="115"/>
      <c r="X26" s="115"/>
      <c r="Y26" s="115"/>
      <c r="Z26" s="115"/>
      <c r="AA26" s="116"/>
      <c r="AC26" s="39" t="str">
        <f t="shared" si="2"/>
        <v/>
      </c>
      <c r="AD26" s="46">
        <f>IF(MIN(AG26,AH26,AI26,AJ26,AK26)=0,SMALL((AG26,AH26,AI26,AJ26,AK26),2),MIN(AG26,AH26,AI26,AJ26,AK26))</f>
        <v>10000000</v>
      </c>
      <c r="AE26" s="47">
        <f t="shared" si="10"/>
        <v>0</v>
      </c>
      <c r="AF26" s="47">
        <f t="shared" si="10"/>
        <v>0</v>
      </c>
      <c r="AG26" s="49">
        <f t="shared" si="5"/>
        <v>10000000</v>
      </c>
      <c r="AH26" s="49">
        <f t="shared" si="6"/>
        <v>10000000</v>
      </c>
      <c r="AI26" s="49">
        <f t="shared" si="7"/>
        <v>10000000</v>
      </c>
      <c r="AJ26" s="49">
        <f t="shared" si="8"/>
        <v>10000000</v>
      </c>
      <c r="AK26" s="49">
        <f t="shared" si="9"/>
        <v>10000000</v>
      </c>
      <c r="AL26" s="49"/>
      <c r="AM26" s="52" t="str">
        <f t="shared" si="0"/>
        <v/>
      </c>
      <c r="AN26" s="52">
        <f t="shared" si="0"/>
        <v>0</v>
      </c>
      <c r="AO26" s="52">
        <f t="shared" si="1"/>
        <v>0</v>
      </c>
      <c r="AP26" s="53">
        <f t="shared" si="1"/>
        <v>0</v>
      </c>
      <c r="AQ26" s="53">
        <f t="shared" si="3"/>
        <v>0</v>
      </c>
      <c r="AR26" s="53">
        <f t="shared" si="3"/>
        <v>0</v>
      </c>
    </row>
    <row r="27" spans="3:44" ht="20.25" customHeight="1" thickBot="1">
      <c r="C27" s="15" t="str">
        <f t="shared" si="4"/>
        <v/>
      </c>
      <c r="D27" s="83"/>
      <c r="E27" s="84"/>
      <c r="F27" s="84"/>
      <c r="G27" s="85"/>
      <c r="H27" s="59"/>
      <c r="I27" s="60"/>
      <c r="J27" s="16"/>
      <c r="K27" s="17"/>
      <c r="L27" s="18"/>
      <c r="M27" s="19"/>
      <c r="N27" s="16"/>
      <c r="O27" s="19"/>
      <c r="P27" s="18"/>
      <c r="Q27" s="20"/>
      <c r="R27" s="16"/>
      <c r="S27" s="66"/>
      <c r="T27" s="114"/>
      <c r="U27" s="115"/>
      <c r="V27" s="115"/>
      <c r="W27" s="115"/>
      <c r="X27" s="115"/>
      <c r="Y27" s="115"/>
      <c r="Z27" s="115"/>
      <c r="AA27" s="116"/>
      <c r="AC27" s="39" t="str">
        <f t="shared" si="2"/>
        <v/>
      </c>
      <c r="AD27" s="46">
        <f>IF(MIN(AG27,AH27,AI27,AJ27,AK27)=0,SMALL((AG27,AH27,AI27,AJ27,AK27),2),MIN(AG27,AH27,AI27,AJ27,AK27))</f>
        <v>10000000</v>
      </c>
      <c r="AE27" s="47">
        <f t="shared" si="10"/>
        <v>0</v>
      </c>
      <c r="AF27" s="47">
        <f t="shared" si="10"/>
        <v>0</v>
      </c>
      <c r="AG27" s="49">
        <f t="shared" si="5"/>
        <v>10000000</v>
      </c>
      <c r="AH27" s="49">
        <f t="shared" si="6"/>
        <v>10000000</v>
      </c>
      <c r="AI27" s="49">
        <f t="shared" si="7"/>
        <v>10000000</v>
      </c>
      <c r="AJ27" s="49">
        <f t="shared" si="8"/>
        <v>10000000</v>
      </c>
      <c r="AK27" s="49">
        <f t="shared" si="9"/>
        <v>10000000</v>
      </c>
      <c r="AL27" s="49"/>
      <c r="AM27" s="52" t="str">
        <f t="shared" si="0"/>
        <v/>
      </c>
      <c r="AN27" s="52">
        <f t="shared" si="0"/>
        <v>0</v>
      </c>
      <c r="AO27" s="52">
        <f t="shared" si="1"/>
        <v>0</v>
      </c>
      <c r="AP27" s="53">
        <f t="shared" si="1"/>
        <v>0</v>
      </c>
      <c r="AQ27" s="53">
        <f t="shared" si="3"/>
        <v>0</v>
      </c>
      <c r="AR27" s="53">
        <f t="shared" si="3"/>
        <v>0</v>
      </c>
    </row>
    <row r="28" spans="3:44" ht="13.5" customHeight="1" thickBot="1">
      <c r="C28" s="131" t="s">
        <v>8</v>
      </c>
      <c r="D28" s="132"/>
      <c r="E28" s="132"/>
      <c r="F28" s="132"/>
      <c r="G28" s="132"/>
      <c r="H28" s="132"/>
      <c r="I28" s="133"/>
      <c r="J28" s="21" t="s">
        <v>9</v>
      </c>
      <c r="K28" s="22">
        <f>SUM(K15:K27)</f>
        <v>0</v>
      </c>
      <c r="L28" s="21" t="s">
        <v>9</v>
      </c>
      <c r="M28" s="23">
        <f>SUM(M15:M27)</f>
        <v>0</v>
      </c>
      <c r="N28" s="24"/>
      <c r="O28" s="22">
        <f>SUM(O15:O27)</f>
        <v>0</v>
      </c>
      <c r="P28" s="25"/>
      <c r="Q28" s="23">
        <f>SUM(Q15:Q27)</f>
        <v>0</v>
      </c>
      <c r="R28" s="21"/>
      <c r="S28" s="67">
        <f>SUM(S15:S27)</f>
        <v>0</v>
      </c>
      <c r="T28" s="134"/>
      <c r="U28" s="135"/>
      <c r="V28" s="135"/>
      <c r="W28" s="135"/>
      <c r="X28" s="135"/>
      <c r="Y28" s="135"/>
      <c r="Z28" s="135"/>
      <c r="AA28" s="136"/>
      <c r="AD28" s="54"/>
      <c r="AE28" s="55"/>
      <c r="AF28" s="55"/>
      <c r="AM28" s="52">
        <f t="shared" ref="AM28:AN29" si="11">C68</f>
        <v>0</v>
      </c>
      <c r="AN28" s="52">
        <f t="shared" si="11"/>
        <v>0</v>
      </c>
      <c r="AO28" s="52">
        <f t="shared" ref="AO28:AP29" si="12">H68</f>
        <v>0</v>
      </c>
      <c r="AP28" s="53">
        <f t="shared" si="12"/>
        <v>0</v>
      </c>
      <c r="AQ28" s="53">
        <f>AE68</f>
        <v>0</v>
      </c>
      <c r="AR28" s="53">
        <f>AF68</f>
        <v>0</v>
      </c>
    </row>
    <row r="29" spans="3:44" ht="13.5" customHeight="1" thickBot="1">
      <c r="C29" s="86" t="s">
        <v>3</v>
      </c>
      <c r="D29" s="138"/>
      <c r="E29" s="138"/>
      <c r="F29" s="138"/>
      <c r="G29" s="138"/>
      <c r="H29" s="138"/>
      <c r="I29" s="139"/>
      <c r="J29" s="143" t="s">
        <v>10</v>
      </c>
      <c r="K29" s="144"/>
      <c r="L29" s="144"/>
      <c r="M29" s="144"/>
      <c r="N29" s="144"/>
      <c r="O29" s="144"/>
      <c r="P29" s="144"/>
      <c r="Q29" s="144"/>
      <c r="R29" s="144"/>
      <c r="S29" s="144"/>
      <c r="T29" s="145"/>
      <c r="U29" s="145"/>
      <c r="V29" s="145"/>
      <c r="W29" s="145"/>
      <c r="X29" s="145"/>
      <c r="Y29" s="145"/>
      <c r="Z29" s="145"/>
      <c r="AA29" s="146"/>
      <c r="AD29" s="56"/>
      <c r="AM29" s="52">
        <f t="shared" si="11"/>
        <v>0</v>
      </c>
      <c r="AN29" s="52">
        <f t="shared" si="11"/>
        <v>0</v>
      </c>
      <c r="AO29" s="52">
        <f t="shared" si="12"/>
        <v>0</v>
      </c>
      <c r="AP29" s="53">
        <f t="shared" si="12"/>
        <v>0</v>
      </c>
      <c r="AQ29" s="53">
        <f t="shared" ref="AQ29:AR29" si="13">AE69</f>
        <v>0</v>
      </c>
      <c r="AR29" s="53">
        <f t="shared" si="13"/>
        <v>0</v>
      </c>
    </row>
    <row r="30" spans="3:44" ht="13.5" customHeight="1">
      <c r="C30" s="140"/>
      <c r="D30" s="141"/>
      <c r="E30" s="141"/>
      <c r="F30" s="141"/>
      <c r="G30" s="141"/>
      <c r="H30" s="141"/>
      <c r="I30" s="142"/>
      <c r="J30" s="147" t="s">
        <v>11</v>
      </c>
      <c r="K30" s="148"/>
      <c r="L30" s="149"/>
      <c r="M30" s="148" t="s">
        <v>12</v>
      </c>
      <c r="N30" s="148"/>
      <c r="O30" s="148"/>
      <c r="P30" s="148"/>
      <c r="Q30" s="148"/>
      <c r="R30" s="150" t="s">
        <v>13</v>
      </c>
      <c r="S30" s="151"/>
      <c r="T30" s="151"/>
      <c r="U30" s="151"/>
      <c r="V30" s="151"/>
      <c r="W30" s="151"/>
      <c r="X30" s="151"/>
      <c r="Y30" s="151"/>
      <c r="Z30" s="151"/>
      <c r="AA30" s="152"/>
    </row>
    <row r="31" spans="3:44" ht="13.5" customHeight="1">
      <c r="C31" s="154">
        <f>I8</f>
        <v>0</v>
      </c>
      <c r="D31" s="155"/>
      <c r="E31" s="155"/>
      <c r="F31" s="155"/>
      <c r="G31" s="155"/>
      <c r="H31" s="155"/>
      <c r="I31" s="156"/>
      <c r="J31" s="163">
        <f>IF(R31=K28,J12,IF(R31=M28,L12,IF(R31=O28,N12,IF(R31=Q28,P12,IF(R31=S28,R12,"")))))</f>
        <v>0</v>
      </c>
      <c r="K31" s="164"/>
      <c r="L31" s="165"/>
      <c r="M31" s="172"/>
      <c r="N31" s="173"/>
      <c r="O31" s="173"/>
      <c r="P31" s="173"/>
      <c r="Q31" s="174"/>
      <c r="R31" s="181"/>
      <c r="S31" s="182"/>
      <c r="T31" s="182"/>
      <c r="U31" s="182"/>
      <c r="V31" s="182"/>
      <c r="W31" s="182"/>
      <c r="X31" s="182"/>
      <c r="Y31" s="182"/>
      <c r="Z31" s="182"/>
      <c r="AA31" s="183"/>
    </row>
    <row r="32" spans="3:44" ht="13.5" customHeight="1">
      <c r="C32" s="157"/>
      <c r="D32" s="158"/>
      <c r="E32" s="158"/>
      <c r="F32" s="158"/>
      <c r="G32" s="158"/>
      <c r="H32" s="158"/>
      <c r="I32" s="159"/>
      <c r="J32" s="166"/>
      <c r="K32" s="167"/>
      <c r="L32" s="168"/>
      <c r="M32" s="175"/>
      <c r="N32" s="176"/>
      <c r="O32" s="176"/>
      <c r="P32" s="176"/>
      <c r="Q32" s="177"/>
      <c r="R32" s="184"/>
      <c r="S32" s="185"/>
      <c r="T32" s="185"/>
      <c r="U32" s="185"/>
      <c r="V32" s="185"/>
      <c r="W32" s="185"/>
      <c r="X32" s="185"/>
      <c r="Y32" s="185"/>
      <c r="Z32" s="185"/>
      <c r="AA32" s="186"/>
    </row>
    <row r="33" spans="3:27" ht="13.5" customHeight="1" thickBot="1">
      <c r="C33" s="160"/>
      <c r="D33" s="161"/>
      <c r="E33" s="161"/>
      <c r="F33" s="161"/>
      <c r="G33" s="161"/>
      <c r="H33" s="161"/>
      <c r="I33" s="162"/>
      <c r="J33" s="169"/>
      <c r="K33" s="170"/>
      <c r="L33" s="171"/>
      <c r="M33" s="178"/>
      <c r="N33" s="179"/>
      <c r="O33" s="179"/>
      <c r="P33" s="179"/>
      <c r="Q33" s="180"/>
      <c r="R33" s="187"/>
      <c r="S33" s="188"/>
      <c r="T33" s="188"/>
      <c r="U33" s="188"/>
      <c r="V33" s="188"/>
      <c r="W33" s="188"/>
      <c r="X33" s="188"/>
      <c r="Y33" s="188"/>
      <c r="Z33" s="188"/>
      <c r="AA33" s="189"/>
    </row>
    <row r="34" spans="3:27" ht="13.5" customHeight="1">
      <c r="C34" s="26"/>
      <c r="D34" s="153" t="s">
        <v>29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27"/>
      <c r="V34" s="27"/>
      <c r="W34" s="27"/>
      <c r="X34" s="27"/>
      <c r="Y34" s="27"/>
      <c r="Z34" s="27"/>
      <c r="AA34" s="28"/>
    </row>
    <row r="35" spans="3:27" ht="13.5" customHeight="1">
      <c r="C35" s="29"/>
      <c r="D35" s="200" t="s">
        <v>14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30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</row>
    <row r="36" spans="3:27" ht="13.5" customHeight="1">
      <c r="C36" s="26"/>
      <c r="D36" s="33"/>
      <c r="E36" s="33"/>
      <c r="F36" s="33"/>
      <c r="G36" s="3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5"/>
    </row>
    <row r="37" spans="3:27" ht="13.5" customHeight="1">
      <c r="C37" s="26"/>
      <c r="D37" s="137" t="s">
        <v>15</v>
      </c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201"/>
    </row>
    <row r="38" spans="3:27" ht="13.5" customHeight="1">
      <c r="C38" s="26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137"/>
      <c r="S38" s="137"/>
      <c r="T38" s="137"/>
      <c r="U38" s="137"/>
      <c r="V38" s="137"/>
      <c r="W38" s="137"/>
      <c r="X38" s="33"/>
      <c r="Y38" s="33"/>
      <c r="Z38" s="33"/>
      <c r="AA38" s="35"/>
    </row>
    <row r="39" spans="3:27" ht="13.5" customHeight="1">
      <c r="C39" s="26"/>
      <c r="D39" s="36" t="s">
        <v>16</v>
      </c>
      <c r="E39" s="137" t="s">
        <v>19</v>
      </c>
      <c r="F39" s="199"/>
      <c r="G39" s="199"/>
      <c r="H39" s="33"/>
      <c r="I39" s="33" t="s">
        <v>9</v>
      </c>
      <c r="J39" s="137" t="s">
        <v>20</v>
      </c>
      <c r="K39" s="137"/>
      <c r="L39" s="137"/>
      <c r="M39" s="137"/>
      <c r="N39" s="137"/>
      <c r="O39" s="137"/>
      <c r="P39" s="33"/>
      <c r="Q39" s="33"/>
      <c r="R39" s="137" t="s">
        <v>20</v>
      </c>
      <c r="S39" s="137"/>
      <c r="T39" s="137"/>
      <c r="U39" s="137"/>
      <c r="V39" s="33"/>
      <c r="W39" s="33"/>
      <c r="X39" s="33"/>
      <c r="Y39" s="33"/>
      <c r="Z39" s="33"/>
      <c r="AA39" s="37"/>
    </row>
    <row r="40" spans="3:27" ht="13.5" customHeight="1">
      <c r="C40" s="26"/>
      <c r="D40" s="36" t="s">
        <v>17</v>
      </c>
      <c r="E40" s="137" t="s">
        <v>19</v>
      </c>
      <c r="F40" s="199"/>
      <c r="G40" s="199"/>
      <c r="H40" s="33"/>
      <c r="I40" s="33" t="s">
        <v>9</v>
      </c>
      <c r="J40" s="137" t="s">
        <v>20</v>
      </c>
      <c r="K40" s="137"/>
      <c r="L40" s="137"/>
      <c r="M40" s="137"/>
      <c r="N40" s="137"/>
      <c r="O40" s="137"/>
      <c r="P40" s="33"/>
      <c r="Q40" s="33"/>
      <c r="R40" s="137" t="s">
        <v>20</v>
      </c>
      <c r="S40" s="137"/>
      <c r="T40" s="137"/>
      <c r="U40" s="137"/>
      <c r="V40" s="33"/>
      <c r="W40" s="33"/>
      <c r="X40" s="33"/>
      <c r="Y40" s="33"/>
      <c r="Z40" s="33"/>
      <c r="AA40" s="37"/>
    </row>
    <row r="41" spans="3:27" ht="13.5" customHeight="1">
      <c r="C41" s="26"/>
      <c r="D41" s="36" t="s">
        <v>18</v>
      </c>
      <c r="E41" s="137" t="s">
        <v>19</v>
      </c>
      <c r="F41" s="199"/>
      <c r="G41" s="199"/>
      <c r="H41" s="33"/>
      <c r="I41" s="33" t="s">
        <v>9</v>
      </c>
      <c r="J41" s="137" t="s">
        <v>20</v>
      </c>
      <c r="K41" s="137"/>
      <c r="L41" s="137"/>
      <c r="M41" s="137"/>
      <c r="N41" s="137"/>
      <c r="O41" s="137"/>
      <c r="P41" s="33"/>
      <c r="Q41" s="33"/>
      <c r="R41" s="137" t="s">
        <v>20</v>
      </c>
      <c r="S41" s="137"/>
      <c r="T41" s="137"/>
      <c r="U41" s="137"/>
      <c r="V41" s="33"/>
      <c r="W41" s="33"/>
      <c r="X41" s="33"/>
      <c r="Y41" s="33"/>
      <c r="Z41" s="33"/>
      <c r="AA41" s="37"/>
    </row>
    <row r="42" spans="3:27" ht="13.5" customHeight="1">
      <c r="C42" s="26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5"/>
    </row>
    <row r="43" spans="3:27" ht="13.5" customHeight="1">
      <c r="C43" s="26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5"/>
    </row>
    <row r="44" spans="3:27" ht="13.5" customHeight="1">
      <c r="C44" s="26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5"/>
    </row>
    <row r="45" spans="3:27" ht="13.5" customHeight="1">
      <c r="C45" s="26"/>
      <c r="D45" s="33"/>
      <c r="E45" s="33"/>
      <c r="F45" s="33"/>
      <c r="G45" s="33"/>
      <c r="H45" s="33"/>
      <c r="I45" s="33"/>
      <c r="J45" s="198" t="s">
        <v>21</v>
      </c>
      <c r="K45" s="198"/>
      <c r="L45" s="198"/>
      <c r="M45" s="198"/>
      <c r="N45" s="198"/>
      <c r="O45" s="198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5"/>
    </row>
    <row r="46" spans="3:27" ht="13.5" customHeight="1">
      <c r="C46" s="26"/>
      <c r="D46" s="33"/>
      <c r="E46" s="33"/>
      <c r="F46" s="33"/>
      <c r="G46" s="33"/>
      <c r="H46" s="33"/>
      <c r="I46" s="33"/>
      <c r="J46" s="137" t="s">
        <v>33</v>
      </c>
      <c r="K46" s="137"/>
      <c r="L46" s="137"/>
      <c r="M46" s="137"/>
      <c r="N46" s="137"/>
      <c r="O46" s="137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5"/>
    </row>
    <row r="47" spans="3:27" ht="13.5" customHeight="1">
      <c r="C47" s="26"/>
      <c r="D47" s="33"/>
      <c r="E47" s="33"/>
      <c r="F47" s="33"/>
      <c r="G47" s="33"/>
      <c r="H47" s="33"/>
      <c r="I47" s="33"/>
      <c r="J47" s="137"/>
      <c r="K47" s="137"/>
      <c r="L47" s="137"/>
      <c r="M47" s="137"/>
      <c r="N47" s="137"/>
      <c r="O47" s="137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5"/>
    </row>
    <row r="48" spans="3:27" ht="13.5" customHeight="1">
      <c r="C48" s="26"/>
      <c r="D48" s="33"/>
      <c r="E48" s="33"/>
      <c r="F48" s="33"/>
      <c r="G48" s="33"/>
      <c r="H48" s="33"/>
      <c r="I48" s="33"/>
      <c r="J48" s="190"/>
      <c r="K48" s="190"/>
      <c r="L48" s="190"/>
      <c r="M48" s="190"/>
      <c r="N48" s="190"/>
      <c r="O48" s="190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5"/>
    </row>
    <row r="49" spans="3:27" ht="13.5" customHeight="1">
      <c r="C49" s="26"/>
      <c r="D49" s="33"/>
      <c r="E49" s="33"/>
      <c r="F49" s="33"/>
      <c r="G49" s="33"/>
      <c r="H49" s="33"/>
      <c r="I49" s="33"/>
      <c r="J49" s="190"/>
      <c r="K49" s="190"/>
      <c r="L49" s="190"/>
      <c r="M49" s="190"/>
      <c r="N49" s="190"/>
      <c r="O49" s="190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5"/>
    </row>
    <row r="50" spans="3:27" ht="13.5" customHeight="1">
      <c r="C50" s="26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5"/>
    </row>
    <row r="51" spans="3:27" ht="13.5" customHeight="1">
      <c r="C51" s="26" t="s">
        <v>22</v>
      </c>
      <c r="D51" s="38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5"/>
    </row>
    <row r="52" spans="3:27" ht="13.5" customHeight="1">
      <c r="C52" s="26" t="s">
        <v>23</v>
      </c>
      <c r="D52" s="38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5"/>
    </row>
    <row r="53" spans="3:27" ht="13.5" customHeight="1" thickBot="1">
      <c r="C53" s="40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2"/>
    </row>
    <row r="54" spans="3:27" ht="13.5" customHeight="1">
      <c r="C54" s="191" t="s">
        <v>34</v>
      </c>
      <c r="D54" s="191"/>
      <c r="E54" s="191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3:27" s="62" customFormat="1"/>
    <row r="56" spans="3:27" s="62" customFormat="1"/>
  </sheetData>
  <sheetProtection selectLockedCells="1"/>
  <mergeCells count="90">
    <mergeCell ref="J1:K1"/>
    <mergeCell ref="L1:M1"/>
    <mergeCell ref="N1:O1"/>
    <mergeCell ref="P1:Q1"/>
    <mergeCell ref="R1:S1"/>
    <mergeCell ref="AO14:AP14"/>
    <mergeCell ref="C9:G10"/>
    <mergeCell ref="H9:H10"/>
    <mergeCell ref="J45:O45"/>
    <mergeCell ref="E40:G40"/>
    <mergeCell ref="J40:O40"/>
    <mergeCell ref="R40:U40"/>
    <mergeCell ref="E41:G41"/>
    <mergeCell ref="J41:O41"/>
    <mergeCell ref="R41:U41"/>
    <mergeCell ref="D35:N35"/>
    <mergeCell ref="D37:AA37"/>
    <mergeCell ref="R38:W38"/>
    <mergeCell ref="E39:G39"/>
    <mergeCell ref="J39:O39"/>
    <mergeCell ref="J46:O46"/>
    <mergeCell ref="J47:O47"/>
    <mergeCell ref="J48:O48"/>
    <mergeCell ref="J49:O49"/>
    <mergeCell ref="C54:E54"/>
    <mergeCell ref="C28:I28"/>
    <mergeCell ref="T28:AA28"/>
    <mergeCell ref="R39:U39"/>
    <mergeCell ref="C29:I30"/>
    <mergeCell ref="J29:AA29"/>
    <mergeCell ref="J30:L30"/>
    <mergeCell ref="M30:Q30"/>
    <mergeCell ref="R30:AA30"/>
    <mergeCell ref="D34:T34"/>
    <mergeCell ref="C31:I33"/>
    <mergeCell ref="J31:L33"/>
    <mergeCell ref="M31:Q33"/>
    <mergeCell ref="R31:AA33"/>
    <mergeCell ref="D25:G25"/>
    <mergeCell ref="T25:AA25"/>
    <mergeCell ref="D26:G26"/>
    <mergeCell ref="T26:AA26"/>
    <mergeCell ref="D27:G27"/>
    <mergeCell ref="T27:AA27"/>
    <mergeCell ref="D22:G22"/>
    <mergeCell ref="T22:AA22"/>
    <mergeCell ref="D23:G23"/>
    <mergeCell ref="T23:AA23"/>
    <mergeCell ref="D24:G24"/>
    <mergeCell ref="T24:AA24"/>
    <mergeCell ref="D19:G19"/>
    <mergeCell ref="T19:AA19"/>
    <mergeCell ref="D20:G20"/>
    <mergeCell ref="T20:AA20"/>
    <mergeCell ref="D21:G21"/>
    <mergeCell ref="T21:AA21"/>
    <mergeCell ref="T15:AA15"/>
    <mergeCell ref="T12:AA14"/>
    <mergeCell ref="D17:G17"/>
    <mergeCell ref="T17:AA17"/>
    <mergeCell ref="D18:G18"/>
    <mergeCell ref="T18:AA18"/>
    <mergeCell ref="O13:O14"/>
    <mergeCell ref="P13:P14"/>
    <mergeCell ref="Q13:Q14"/>
    <mergeCell ref="R13:R14"/>
    <mergeCell ref="S13:S14"/>
    <mergeCell ref="D16:G16"/>
    <mergeCell ref="C11:G14"/>
    <mergeCell ref="H11:I14"/>
    <mergeCell ref="J11:AA11"/>
    <mergeCell ref="J12:K12"/>
    <mergeCell ref="L12:M12"/>
    <mergeCell ref="N12:O12"/>
    <mergeCell ref="P12:Q12"/>
    <mergeCell ref="R12:S12"/>
    <mergeCell ref="D15:G15"/>
    <mergeCell ref="J13:J14"/>
    <mergeCell ref="T16:AA16"/>
    <mergeCell ref="K13:K14"/>
    <mergeCell ref="L13:L14"/>
    <mergeCell ref="M13:M14"/>
    <mergeCell ref="N13:N14"/>
    <mergeCell ref="I3:N3"/>
    <mergeCell ref="C4:AA5"/>
    <mergeCell ref="C6:G6"/>
    <mergeCell ref="C8:G8"/>
    <mergeCell ref="I9:P10"/>
    <mergeCell ref="I8:O8"/>
    <mergeCell ref="I7:AA7"/>
  </mergeCells>
  <conditionalFormatting sqref="J12:K13">
    <cfRule type="expression" dxfId="14" priority="12" stopIfTrue="1">
      <formula>IF($J$1="","",($J$1=1))</formula>
    </cfRule>
  </conditionalFormatting>
  <conditionalFormatting sqref="J15:K28">
    <cfRule type="expression" dxfId="13" priority="1" stopIfTrue="1">
      <formula>IF($J$1="","",($J$1=1))</formula>
    </cfRule>
  </conditionalFormatting>
  <conditionalFormatting sqref="K15:K27">
    <cfRule type="cellIs" dxfId="12" priority="2" stopIfTrue="1" operator="equal">
      <formula>$AC15</formula>
    </cfRule>
  </conditionalFormatting>
  <conditionalFormatting sqref="L12:M13">
    <cfRule type="expression" dxfId="11" priority="11" stopIfTrue="1">
      <formula>IF($L$1="","",($L$1=1))</formula>
    </cfRule>
  </conditionalFormatting>
  <conditionalFormatting sqref="L15:M28">
    <cfRule type="expression" dxfId="10" priority="3" stopIfTrue="1">
      <formula>IF($L$1="","",($L$1=1))</formula>
    </cfRule>
  </conditionalFormatting>
  <conditionalFormatting sqref="M15:M27">
    <cfRule type="cellIs" dxfId="9" priority="4" stopIfTrue="1" operator="equal">
      <formula>$AC15</formula>
    </cfRule>
  </conditionalFormatting>
  <conditionalFormatting sqref="N12 N13:O13">
    <cfRule type="expression" dxfId="8" priority="13" stopIfTrue="1">
      <formula>IF($N$1="","",($N$1=1))</formula>
    </cfRule>
  </conditionalFormatting>
  <conditionalFormatting sqref="N15:O28">
    <cfRule type="expression" dxfId="7" priority="5" stopIfTrue="1">
      <formula>IF($N$1="","",($N$1=1))</formula>
    </cfRule>
  </conditionalFormatting>
  <conditionalFormatting sqref="O15:O27">
    <cfRule type="cellIs" dxfId="6" priority="6" stopIfTrue="1" operator="equal">
      <formula>$AC15</formula>
    </cfRule>
  </conditionalFormatting>
  <conditionalFormatting sqref="P12:Q13">
    <cfRule type="expression" dxfId="5" priority="14" stopIfTrue="1">
      <formula>IF($P$1="","",($P$1=1))</formula>
    </cfRule>
  </conditionalFormatting>
  <conditionalFormatting sqref="P15:Q28">
    <cfRule type="expression" dxfId="4" priority="7" stopIfTrue="1">
      <formula>IF($P$1="","",($P$1=1))</formula>
    </cfRule>
  </conditionalFormatting>
  <conditionalFormatting sqref="Q15:Q27">
    <cfRule type="cellIs" dxfId="3" priority="8" stopIfTrue="1" operator="equal">
      <formula>$AC15</formula>
    </cfRule>
  </conditionalFormatting>
  <conditionalFormatting sqref="R12:S13">
    <cfRule type="expression" dxfId="2" priority="15" stopIfTrue="1">
      <formula>IF($R$1="","",($R$1=1))</formula>
    </cfRule>
  </conditionalFormatting>
  <conditionalFormatting sqref="R15:S28">
    <cfRule type="expression" dxfId="1" priority="9" stopIfTrue="1">
      <formula>IF($R$1="","",($R$1=1))</formula>
    </cfRule>
  </conditionalFormatting>
  <conditionalFormatting sqref="S15:S27">
    <cfRule type="cellIs" dxfId="0" priority="10" stopIfTrue="1" operator="equal">
      <formula>$AC15</formula>
    </cfRule>
  </conditionalFormatting>
  <pageMargins left="0.39370078740157483" right="0" top="0" bottom="0" header="0.31496062992125984" footer="0.31496062992125984"/>
  <pageSetup paperSize="9" scale="7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2026-04-28T11:50:42Z</dcterms:modified>
</cp:coreProperties>
</file>